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19320" windowHeight="11016" firstSheet="9" activeTab="16"/>
  </bookViews>
  <sheets>
    <sheet name="Estimated number former FF" sheetId="1" r:id="rId1"/>
    <sheet name="Estimated former FF age distrib" sheetId="2" r:id="rId2"/>
    <sheet name="Former FF age distrib 2" sheetId="5" r:id="rId3"/>
    <sheet name="Assumed annual outflow" sheetId="3" r:id="rId4"/>
    <sheet name="Projected former FF" sheetId="4" r:id="rId5"/>
    <sheet name="Projected former FF2" sheetId="6" r:id="rId6"/>
    <sheet name="Projected former FF3" sheetId="7" r:id="rId7"/>
    <sheet name="LLTI" sheetId="8" r:id="rId8"/>
    <sheet name="LLTI2" sheetId="9" r:id="rId9"/>
    <sheet name="ADL" sheetId="10" r:id="rId10"/>
    <sheet name="ADL2" sheetId="11" r:id="rId11"/>
    <sheet name="Dementia" sheetId="12" r:id="rId12"/>
    <sheet name="Dementia 2" sheetId="13" r:id="rId13"/>
    <sheet name="Alcohol" sheetId="14" r:id="rId14"/>
    <sheet name="Alcohol 2" sheetId="15" r:id="rId15"/>
    <sheet name="Former &amp; current dependants" sheetId="16" r:id="rId16"/>
    <sheet name="Summary" sheetId="19" r:id="rId17"/>
  </sheets>
  <calcPr calcId="145621"/>
</workbook>
</file>

<file path=xl/calcChain.xml><?xml version="1.0" encoding="utf-8"?>
<calcChain xmlns="http://schemas.openxmlformats.org/spreadsheetml/2006/main">
  <c r="C57" i="16" l="1"/>
  <c r="D57" i="16"/>
  <c r="E57" i="16"/>
  <c r="F57" i="16"/>
  <c r="G57" i="16"/>
  <c r="H57" i="16"/>
  <c r="I57" i="16"/>
  <c r="J57" i="16"/>
  <c r="K57" i="16"/>
  <c r="C52" i="16"/>
  <c r="D52" i="16"/>
  <c r="E52" i="16"/>
  <c r="F52" i="16"/>
  <c r="G52" i="16"/>
  <c r="H52" i="16"/>
  <c r="I52" i="16"/>
  <c r="J52" i="16"/>
  <c r="K52" i="16"/>
  <c r="C41" i="16"/>
  <c r="D41" i="16"/>
  <c r="E41" i="16"/>
  <c r="F41" i="16"/>
  <c r="G41" i="16"/>
  <c r="H41" i="16"/>
  <c r="I41" i="16"/>
  <c r="J41" i="16"/>
  <c r="K41" i="16"/>
  <c r="D36" i="16"/>
  <c r="E36" i="16"/>
  <c r="F36" i="16"/>
  <c r="G36" i="16"/>
  <c r="H36" i="16"/>
  <c r="I36" i="16"/>
  <c r="J36" i="16"/>
  <c r="K36" i="16"/>
  <c r="C36" i="16"/>
  <c r="D33" i="16"/>
  <c r="E33" i="16"/>
  <c r="F33" i="16"/>
  <c r="G33" i="16"/>
  <c r="H33" i="16"/>
  <c r="I33" i="16"/>
  <c r="J33" i="16"/>
  <c r="K33" i="16"/>
  <c r="C33" i="16"/>
  <c r="C20" i="16"/>
  <c r="D20" i="16"/>
  <c r="E20" i="16"/>
  <c r="F20" i="16"/>
  <c r="G20" i="16"/>
  <c r="H20" i="16"/>
  <c r="I20" i="16"/>
  <c r="J20" i="16"/>
  <c r="K20" i="16"/>
  <c r="D15" i="16"/>
  <c r="E15" i="16"/>
  <c r="F15" i="16"/>
  <c r="G15" i="16"/>
  <c r="H15" i="16"/>
  <c r="I15" i="16"/>
  <c r="J15" i="16"/>
  <c r="K15" i="16"/>
  <c r="C15" i="16"/>
  <c r="D12" i="16"/>
  <c r="E12" i="16"/>
  <c r="F12" i="16"/>
  <c r="G12" i="16"/>
  <c r="H12" i="16"/>
  <c r="I12" i="16"/>
  <c r="J12" i="16"/>
  <c r="K12" i="16"/>
  <c r="C12" i="16"/>
  <c r="D46" i="16"/>
  <c r="E46" i="16"/>
  <c r="F46" i="16"/>
  <c r="G46" i="16"/>
  <c r="H46" i="16"/>
  <c r="I46" i="16"/>
  <c r="J46" i="16"/>
  <c r="K46" i="16"/>
  <c r="C46" i="16"/>
  <c r="B57" i="7"/>
  <c r="C57" i="7"/>
  <c r="D57" i="7"/>
  <c r="E57" i="7"/>
  <c r="F57" i="7"/>
  <c r="G57" i="7"/>
  <c r="H57" i="7"/>
  <c r="I57" i="7"/>
  <c r="J57" i="7"/>
  <c r="B32" i="15"/>
  <c r="C32" i="15"/>
  <c r="D32" i="15"/>
  <c r="E32" i="15"/>
  <c r="F32" i="15"/>
  <c r="G32" i="15"/>
  <c r="H32" i="15"/>
  <c r="I32" i="15"/>
  <c r="J32" i="15"/>
  <c r="B46" i="15"/>
  <c r="C46" i="15"/>
  <c r="D46" i="15"/>
  <c r="E46" i="15"/>
  <c r="F46" i="15"/>
  <c r="G46" i="15"/>
  <c r="H46" i="15"/>
  <c r="I46" i="15"/>
  <c r="J46" i="15"/>
  <c r="B17" i="13"/>
  <c r="C17" i="13"/>
  <c r="D17" i="13"/>
  <c r="E17" i="13"/>
  <c r="F17" i="13"/>
  <c r="G17" i="13"/>
  <c r="H17" i="13"/>
  <c r="I17" i="13"/>
  <c r="J17" i="13"/>
  <c r="B10" i="13"/>
  <c r="C10" i="13"/>
  <c r="D10" i="13"/>
  <c r="E10" i="13"/>
  <c r="F10" i="13"/>
  <c r="G10" i="13"/>
  <c r="H10" i="13"/>
  <c r="I10" i="13"/>
  <c r="J10" i="13"/>
  <c r="S9" i="12"/>
  <c r="Q9" i="12"/>
  <c r="O9" i="12"/>
  <c r="M9" i="12"/>
  <c r="K9" i="12"/>
  <c r="I9" i="12"/>
  <c r="G9" i="12"/>
  <c r="I2" i="12"/>
  <c r="I3" i="12"/>
  <c r="I4" i="12"/>
  <c r="I5" i="12"/>
  <c r="I6" i="12"/>
  <c r="I7" i="12"/>
  <c r="I8" i="12"/>
  <c r="E9" i="12"/>
  <c r="C9" i="12"/>
  <c r="B36" i="11"/>
  <c r="C36" i="11"/>
  <c r="D36" i="11"/>
  <c r="E36" i="11"/>
  <c r="F36" i="11"/>
  <c r="G36" i="11"/>
  <c r="H36" i="11"/>
  <c r="I36" i="11"/>
  <c r="J36" i="11"/>
  <c r="B28" i="11"/>
  <c r="C28" i="11"/>
  <c r="D28" i="11"/>
  <c r="E28" i="11"/>
  <c r="F28" i="11"/>
  <c r="G28" i="11"/>
  <c r="H28" i="11"/>
  <c r="I28" i="11"/>
  <c r="J28" i="11"/>
  <c r="B12" i="11"/>
  <c r="C12" i="11"/>
  <c r="D12" i="11"/>
  <c r="E12" i="11"/>
  <c r="F12" i="11"/>
  <c r="G12" i="11"/>
  <c r="H12" i="11"/>
  <c r="I12" i="11"/>
  <c r="J12" i="11"/>
  <c r="S9" i="10"/>
  <c r="S10" i="10"/>
  <c r="S11" i="10"/>
  <c r="Q9" i="10"/>
  <c r="Q10" i="10"/>
  <c r="Q11" i="10"/>
  <c r="O9" i="10"/>
  <c r="O10" i="10"/>
  <c r="O11" i="10"/>
  <c r="M9" i="10"/>
  <c r="M10" i="10"/>
  <c r="M11" i="10"/>
  <c r="K9" i="10"/>
  <c r="K10" i="10"/>
  <c r="K11" i="10"/>
  <c r="G9" i="10"/>
  <c r="G10" i="10"/>
  <c r="G11" i="10"/>
  <c r="I9" i="10"/>
  <c r="I10" i="10"/>
  <c r="I11" i="10"/>
  <c r="E9" i="10"/>
  <c r="E10" i="10"/>
  <c r="E11" i="10"/>
  <c r="C9" i="10"/>
  <c r="C10" i="10"/>
  <c r="C11" i="10"/>
  <c r="B32" i="9"/>
  <c r="C32" i="9"/>
  <c r="D32" i="9"/>
  <c r="E32" i="9"/>
  <c r="F32" i="9"/>
  <c r="G32" i="9"/>
  <c r="H32" i="9"/>
  <c r="I32" i="9"/>
  <c r="J32" i="9"/>
  <c r="B24" i="9"/>
  <c r="C24" i="9"/>
  <c r="D24" i="9"/>
  <c r="E24" i="9"/>
  <c r="F24" i="9"/>
  <c r="G24" i="9"/>
  <c r="H24" i="9"/>
  <c r="I24" i="9"/>
  <c r="J24" i="9"/>
  <c r="B12" i="9"/>
  <c r="C12" i="9"/>
  <c r="D12" i="9"/>
  <c r="E12" i="9"/>
  <c r="F12" i="9"/>
  <c r="G12" i="9"/>
  <c r="H12" i="9"/>
  <c r="I12" i="9"/>
  <c r="J12" i="9"/>
  <c r="S11" i="8"/>
  <c r="Q11" i="8"/>
  <c r="O11" i="8"/>
  <c r="M11" i="8"/>
  <c r="K11" i="8"/>
  <c r="I11" i="8"/>
  <c r="G11" i="8"/>
  <c r="E11" i="8"/>
  <c r="C11" i="8"/>
  <c r="B43" i="7"/>
  <c r="C43" i="7"/>
  <c r="D43" i="7"/>
  <c r="E43" i="7"/>
  <c r="F43" i="7"/>
  <c r="G43" i="7"/>
  <c r="H43" i="7"/>
  <c r="I43" i="7"/>
  <c r="J43" i="7"/>
  <c r="B37" i="7"/>
  <c r="C37" i="7"/>
  <c r="D37" i="7"/>
  <c r="E37" i="7"/>
  <c r="F37" i="7"/>
  <c r="G37" i="7"/>
  <c r="H37" i="7"/>
  <c r="I37" i="7"/>
  <c r="J37" i="7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C3" i="1"/>
  <c r="C4" i="1"/>
  <c r="C5" i="1"/>
  <c r="C6" i="1"/>
  <c r="C7" i="1"/>
  <c r="C12" i="1"/>
  <c r="C17" i="1"/>
  <c r="C22" i="1"/>
  <c r="C27" i="1"/>
  <c r="C32" i="1"/>
  <c r="C42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2" i="1"/>
  <c r="E50" i="3" l="1"/>
  <c r="E49" i="3"/>
  <c r="E48" i="3"/>
  <c r="E47" i="3"/>
  <c r="D48" i="3"/>
  <c r="D49" i="3"/>
  <c r="D50" i="3"/>
  <c r="D47" i="3"/>
  <c r="C50" i="3"/>
  <c r="E46" i="3"/>
  <c r="E45" i="3"/>
  <c r="E44" i="3"/>
  <c r="E43" i="3"/>
  <c r="E42" i="3"/>
  <c r="E41" i="3"/>
  <c r="E40" i="3"/>
  <c r="E39" i="3"/>
  <c r="E38" i="3"/>
  <c r="E37" i="3"/>
  <c r="D38" i="3"/>
  <c r="D39" i="3"/>
  <c r="D40" i="3"/>
  <c r="D41" i="3"/>
  <c r="D42" i="3"/>
  <c r="D43" i="3"/>
  <c r="D44" i="3"/>
  <c r="D45" i="3"/>
  <c r="D46" i="3"/>
  <c r="D37" i="3"/>
  <c r="C46" i="3"/>
  <c r="E36" i="3"/>
  <c r="E35" i="3"/>
  <c r="E34" i="3"/>
  <c r="E33" i="3"/>
  <c r="E32" i="3"/>
  <c r="E31" i="3"/>
  <c r="E30" i="3"/>
  <c r="E29" i="3"/>
  <c r="E28" i="3"/>
  <c r="E27" i="3"/>
  <c r="D28" i="3"/>
  <c r="D29" i="3"/>
  <c r="D30" i="3"/>
  <c r="D31" i="3"/>
  <c r="D32" i="3"/>
  <c r="D33" i="3"/>
  <c r="D34" i="3"/>
  <c r="D35" i="3"/>
  <c r="D36" i="3"/>
  <c r="D27" i="3"/>
  <c r="C36" i="3"/>
  <c r="E26" i="3"/>
  <c r="E25" i="3"/>
  <c r="E24" i="3"/>
  <c r="E23" i="3"/>
  <c r="E22" i="3"/>
  <c r="E21" i="3"/>
  <c r="E20" i="3"/>
  <c r="E19" i="3"/>
  <c r="E18" i="3"/>
  <c r="E17" i="3"/>
  <c r="D18" i="3"/>
  <c r="D19" i="3"/>
  <c r="D20" i="3"/>
  <c r="D21" i="3"/>
  <c r="D22" i="3"/>
  <c r="D23" i="3"/>
  <c r="D24" i="3"/>
  <c r="D25" i="3"/>
  <c r="D26" i="3"/>
  <c r="D17" i="3"/>
  <c r="C26" i="3"/>
  <c r="E16" i="3"/>
  <c r="E15" i="3"/>
  <c r="E14" i="3"/>
  <c r="E13" i="3"/>
  <c r="E12" i="3"/>
  <c r="E11" i="3"/>
  <c r="E10" i="3"/>
  <c r="E9" i="3"/>
  <c r="E8" i="3"/>
  <c r="E7" i="3"/>
  <c r="D9" i="3"/>
  <c r="D10" i="3"/>
  <c r="D11" i="3"/>
  <c r="D12" i="3"/>
  <c r="D13" i="3"/>
  <c r="D14" i="3"/>
  <c r="D15" i="3"/>
  <c r="D16" i="3"/>
  <c r="D8" i="3"/>
  <c r="D7" i="3"/>
  <c r="C16" i="3"/>
  <c r="E3" i="3"/>
  <c r="E4" i="3"/>
  <c r="E5" i="3"/>
  <c r="E6" i="3"/>
  <c r="E2" i="3"/>
  <c r="E51" i="3" s="1"/>
  <c r="D3" i="3"/>
  <c r="D4" i="3"/>
  <c r="D5" i="3"/>
  <c r="D2" i="3"/>
  <c r="D6" i="3"/>
  <c r="C6" i="3"/>
  <c r="C51" i="3" s="1"/>
  <c r="K26" i="16"/>
  <c r="K45" i="16"/>
  <c r="J45" i="16"/>
  <c r="I45" i="16"/>
  <c r="H45" i="16"/>
  <c r="G45" i="16"/>
  <c r="F45" i="16"/>
  <c r="E45" i="16"/>
  <c r="D45" i="16"/>
  <c r="C45" i="16"/>
  <c r="K27" i="16"/>
  <c r="J27" i="16"/>
  <c r="I27" i="16"/>
  <c r="H27" i="16"/>
  <c r="G27" i="16"/>
  <c r="F27" i="16"/>
  <c r="E27" i="16"/>
  <c r="D27" i="16"/>
  <c r="C27" i="16"/>
  <c r="J26" i="16"/>
  <c r="I26" i="16"/>
  <c r="H26" i="16"/>
  <c r="G26" i="16"/>
  <c r="F26" i="16"/>
  <c r="E26" i="16"/>
  <c r="D26" i="16"/>
  <c r="C26" i="16"/>
  <c r="K25" i="16"/>
  <c r="J25" i="16"/>
  <c r="I25" i="16"/>
  <c r="H25" i="16"/>
  <c r="G25" i="16"/>
  <c r="F25" i="16"/>
  <c r="E25" i="16"/>
  <c r="D25" i="16"/>
  <c r="C25" i="16"/>
  <c r="K24" i="16"/>
  <c r="J24" i="16"/>
  <c r="I24" i="16"/>
  <c r="H24" i="16"/>
  <c r="G24" i="16"/>
  <c r="F24" i="16"/>
  <c r="E24" i="16"/>
  <c r="D24" i="16"/>
  <c r="C24" i="16"/>
  <c r="K6" i="16"/>
  <c r="J6" i="16"/>
  <c r="I6" i="16"/>
  <c r="H6" i="16"/>
  <c r="G6" i="16"/>
  <c r="F6" i="16"/>
  <c r="E6" i="16"/>
  <c r="D6" i="16"/>
  <c r="C6" i="16"/>
  <c r="K5" i="16"/>
  <c r="J5" i="16"/>
  <c r="I5" i="16"/>
  <c r="H5" i="16"/>
  <c r="G5" i="16"/>
  <c r="F5" i="16"/>
  <c r="E5" i="16"/>
  <c r="D5" i="16"/>
  <c r="C5" i="16"/>
  <c r="K4" i="16"/>
  <c r="J4" i="16"/>
  <c r="I4" i="16"/>
  <c r="H4" i="16"/>
  <c r="G4" i="16"/>
  <c r="F4" i="16"/>
  <c r="E4" i="16"/>
  <c r="D4" i="16"/>
  <c r="C4" i="16"/>
  <c r="K3" i="16"/>
  <c r="J3" i="16"/>
  <c r="I3" i="16"/>
  <c r="H3" i="16"/>
  <c r="G3" i="16"/>
  <c r="F3" i="16"/>
  <c r="E3" i="16"/>
  <c r="D3" i="16"/>
  <c r="C3" i="16"/>
  <c r="D51" i="3" l="1"/>
  <c r="S19" i="14"/>
  <c r="Q19" i="14"/>
  <c r="O19" i="14"/>
  <c r="M19" i="14"/>
  <c r="K19" i="14"/>
  <c r="I19" i="14"/>
  <c r="G19" i="14"/>
  <c r="E19" i="14"/>
  <c r="C19" i="14"/>
  <c r="S2" i="10" l="1"/>
  <c r="Q2" i="10"/>
  <c r="O2" i="10"/>
  <c r="M2" i="10"/>
  <c r="K2" i="10"/>
  <c r="I2" i="10"/>
  <c r="G2" i="10"/>
  <c r="E2" i="10"/>
  <c r="C2" i="10"/>
  <c r="C3" i="10"/>
  <c r="C2" i="8" l="1"/>
  <c r="S10" i="8"/>
  <c r="S9" i="8"/>
  <c r="S8" i="8"/>
  <c r="S7" i="8"/>
  <c r="S6" i="8"/>
  <c r="S5" i="8"/>
  <c r="S4" i="8"/>
  <c r="S3" i="8"/>
  <c r="S2" i="8"/>
  <c r="Q10" i="8"/>
  <c r="Q9" i="8"/>
  <c r="Q8" i="8"/>
  <c r="Q7" i="8"/>
  <c r="Q6" i="8"/>
  <c r="Q5" i="8"/>
  <c r="Q4" i="8"/>
  <c r="Q3" i="8"/>
  <c r="Q2" i="8"/>
  <c r="O10" i="8"/>
  <c r="O9" i="8"/>
  <c r="O8" i="8"/>
  <c r="O7" i="8"/>
  <c r="O6" i="8"/>
  <c r="O5" i="8"/>
  <c r="O4" i="8"/>
  <c r="O3" i="8"/>
  <c r="O2" i="8"/>
  <c r="M10" i="8"/>
  <c r="M9" i="8"/>
  <c r="M8" i="8"/>
  <c r="M7" i="8"/>
  <c r="M6" i="8"/>
  <c r="M5" i="8"/>
  <c r="M4" i="8"/>
  <c r="M3" i="8"/>
  <c r="M2" i="8"/>
  <c r="K10" i="8"/>
  <c r="K9" i="8"/>
  <c r="K8" i="8"/>
  <c r="K7" i="8"/>
  <c r="K6" i="8"/>
  <c r="K5" i="8"/>
  <c r="K4" i="8"/>
  <c r="K3" i="8"/>
  <c r="K2" i="8"/>
  <c r="I10" i="8"/>
  <c r="I9" i="8"/>
  <c r="I8" i="8"/>
  <c r="I7" i="8"/>
  <c r="I6" i="8"/>
  <c r="I5" i="8"/>
  <c r="I4" i="8"/>
  <c r="I3" i="8"/>
  <c r="I2" i="8"/>
  <c r="G10" i="8"/>
  <c r="G9" i="8"/>
  <c r="G8" i="8"/>
  <c r="G7" i="8"/>
  <c r="G6" i="8"/>
  <c r="G5" i="8"/>
  <c r="G4" i="8"/>
  <c r="G3" i="8"/>
  <c r="G2" i="8"/>
  <c r="E10" i="8"/>
  <c r="E9" i="8"/>
  <c r="E8" i="8"/>
  <c r="E7" i="8"/>
  <c r="E6" i="8"/>
  <c r="E5" i="8"/>
  <c r="E4" i="8"/>
  <c r="E3" i="8"/>
  <c r="E2" i="8"/>
  <c r="C3" i="8"/>
  <c r="E20" i="6" l="1"/>
  <c r="C11" i="2"/>
  <c r="C9" i="2"/>
  <c r="C7" i="2"/>
  <c r="C5" i="2"/>
  <c r="C3" i="2"/>
  <c r="B20" i="2"/>
  <c r="C13" i="2" s="1"/>
  <c r="C4" i="2" l="1"/>
  <c r="C6" i="2"/>
  <c r="C8" i="2"/>
  <c r="C10" i="2"/>
  <c r="C12" i="2"/>
  <c r="C15" i="2"/>
  <c r="C17" i="2"/>
  <c r="C19" i="2"/>
  <c r="C2" i="2"/>
  <c r="C14" i="2"/>
  <c r="C16" i="2"/>
  <c r="C18" i="2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S2" i="14"/>
  <c r="S20" i="14" s="1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Q4" i="14"/>
  <c r="Q3" i="14"/>
  <c r="Q2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" i="14"/>
  <c r="O20" i="14" s="1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M2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  <c r="K20" i="14" s="1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2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G20" i="14" s="1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2" i="14"/>
  <c r="C20" i="14" s="1"/>
  <c r="S8" i="12"/>
  <c r="S7" i="12"/>
  <c r="S6" i="12"/>
  <c r="S5" i="12"/>
  <c r="S4" i="12"/>
  <c r="S3" i="12"/>
  <c r="S2" i="12"/>
  <c r="Q8" i="12"/>
  <c r="Q7" i="12"/>
  <c r="Q6" i="12"/>
  <c r="Q5" i="12"/>
  <c r="Q4" i="12"/>
  <c r="Q3" i="12"/>
  <c r="Q2" i="12"/>
  <c r="O8" i="12"/>
  <c r="O7" i="12"/>
  <c r="O6" i="12"/>
  <c r="O5" i="12"/>
  <c r="O4" i="12"/>
  <c r="O3" i="12"/>
  <c r="O2" i="12"/>
  <c r="M8" i="12"/>
  <c r="M7" i="12"/>
  <c r="M6" i="12"/>
  <c r="M5" i="12"/>
  <c r="M4" i="12"/>
  <c r="M3" i="12"/>
  <c r="M2" i="12"/>
  <c r="K8" i="12"/>
  <c r="K7" i="12"/>
  <c r="K6" i="12"/>
  <c r="K5" i="12"/>
  <c r="K4" i="12"/>
  <c r="K3" i="12"/>
  <c r="K2" i="12"/>
  <c r="G8" i="12"/>
  <c r="G7" i="12"/>
  <c r="G6" i="12"/>
  <c r="G5" i="12"/>
  <c r="G4" i="12"/>
  <c r="G3" i="12"/>
  <c r="G2" i="12"/>
  <c r="E8" i="12"/>
  <c r="E7" i="12"/>
  <c r="E6" i="12"/>
  <c r="E5" i="12"/>
  <c r="E4" i="12"/>
  <c r="E3" i="12"/>
  <c r="E2" i="12"/>
  <c r="C8" i="12"/>
  <c r="C7" i="12"/>
  <c r="C6" i="12"/>
  <c r="C5" i="12"/>
  <c r="C4" i="12"/>
  <c r="C3" i="12"/>
  <c r="C2" i="12"/>
  <c r="S8" i="10"/>
  <c r="S7" i="10"/>
  <c r="S6" i="10"/>
  <c r="S5" i="10"/>
  <c r="S4" i="10"/>
  <c r="S3" i="10"/>
  <c r="Q8" i="10"/>
  <c r="Q7" i="10"/>
  <c r="Q6" i="10"/>
  <c r="Q5" i="10"/>
  <c r="Q4" i="10"/>
  <c r="Q3" i="10"/>
  <c r="O8" i="10"/>
  <c r="O7" i="10"/>
  <c r="O6" i="10"/>
  <c r="O5" i="10"/>
  <c r="O4" i="10"/>
  <c r="O3" i="10"/>
  <c r="M8" i="10"/>
  <c r="M7" i="10"/>
  <c r="M6" i="10"/>
  <c r="M5" i="10"/>
  <c r="M4" i="10"/>
  <c r="M3" i="10"/>
  <c r="K8" i="10"/>
  <c r="K7" i="10"/>
  <c r="K6" i="10"/>
  <c r="K5" i="10"/>
  <c r="K4" i="10"/>
  <c r="K3" i="10"/>
  <c r="I8" i="10"/>
  <c r="I7" i="10"/>
  <c r="I6" i="10"/>
  <c r="I5" i="10"/>
  <c r="I4" i="10"/>
  <c r="I3" i="10"/>
  <c r="G8" i="10"/>
  <c r="G7" i="10"/>
  <c r="G6" i="10"/>
  <c r="G5" i="10"/>
  <c r="G4" i="10"/>
  <c r="G3" i="10"/>
  <c r="E8" i="10"/>
  <c r="E7" i="10"/>
  <c r="E6" i="10"/>
  <c r="E5" i="10"/>
  <c r="E4" i="10"/>
  <c r="E3" i="10"/>
  <c r="C8" i="10"/>
  <c r="C7" i="10"/>
  <c r="C6" i="10"/>
  <c r="C5" i="10"/>
  <c r="C4" i="10"/>
  <c r="C10" i="8"/>
  <c r="C9" i="8"/>
  <c r="C8" i="8"/>
  <c r="C7" i="8"/>
  <c r="C6" i="8"/>
  <c r="C5" i="8"/>
  <c r="C4" i="8"/>
  <c r="S90" i="6"/>
  <c r="Q90" i="6"/>
  <c r="O90" i="6"/>
  <c r="M90" i="6"/>
  <c r="K90" i="6"/>
  <c r="I90" i="6"/>
  <c r="G90" i="6"/>
  <c r="E90" i="6"/>
  <c r="C90" i="6"/>
  <c r="S85" i="6"/>
  <c r="Q85" i="6"/>
  <c r="O85" i="6"/>
  <c r="M85" i="6"/>
  <c r="K85" i="6"/>
  <c r="I85" i="6"/>
  <c r="G85" i="6"/>
  <c r="E85" i="6"/>
  <c r="C85" i="6"/>
  <c r="S80" i="6"/>
  <c r="Q80" i="6"/>
  <c r="O80" i="6"/>
  <c r="M80" i="6"/>
  <c r="K80" i="6"/>
  <c r="I80" i="6"/>
  <c r="G80" i="6"/>
  <c r="E80" i="6"/>
  <c r="C80" i="6"/>
  <c r="S75" i="6"/>
  <c r="Q75" i="6"/>
  <c r="O75" i="6"/>
  <c r="M75" i="6"/>
  <c r="K75" i="6"/>
  <c r="I75" i="6"/>
  <c r="G75" i="6"/>
  <c r="E75" i="6"/>
  <c r="C75" i="6"/>
  <c r="S70" i="6"/>
  <c r="Q70" i="6"/>
  <c r="O70" i="6"/>
  <c r="M70" i="6"/>
  <c r="K70" i="6"/>
  <c r="I70" i="6"/>
  <c r="G70" i="6"/>
  <c r="E70" i="6"/>
  <c r="C70" i="6"/>
  <c r="S65" i="6"/>
  <c r="Q65" i="6"/>
  <c r="O65" i="6"/>
  <c r="M65" i="6"/>
  <c r="K65" i="6"/>
  <c r="I65" i="6"/>
  <c r="G65" i="6"/>
  <c r="E65" i="6"/>
  <c r="C65" i="6"/>
  <c r="S60" i="6"/>
  <c r="Q60" i="6"/>
  <c r="O60" i="6"/>
  <c r="M60" i="6"/>
  <c r="K60" i="6"/>
  <c r="I60" i="6"/>
  <c r="G60" i="6"/>
  <c r="E60" i="6"/>
  <c r="C60" i="6"/>
  <c r="S55" i="6"/>
  <c r="Q55" i="6"/>
  <c r="O55" i="6"/>
  <c r="M55" i="6"/>
  <c r="K55" i="6"/>
  <c r="I55" i="6"/>
  <c r="G55" i="6"/>
  <c r="E55" i="6"/>
  <c r="C55" i="6"/>
  <c r="S50" i="6"/>
  <c r="Q50" i="6"/>
  <c r="O50" i="6"/>
  <c r="M50" i="6"/>
  <c r="K50" i="6"/>
  <c r="I50" i="6"/>
  <c r="G50" i="6"/>
  <c r="E50" i="6"/>
  <c r="C50" i="6"/>
  <c r="S45" i="6"/>
  <c r="Q45" i="6"/>
  <c r="O45" i="6"/>
  <c r="M45" i="6"/>
  <c r="K45" i="6"/>
  <c r="I45" i="6"/>
  <c r="G45" i="6"/>
  <c r="E45" i="6"/>
  <c r="C45" i="6"/>
  <c r="S40" i="6"/>
  <c r="Q40" i="6"/>
  <c r="O40" i="6"/>
  <c r="M40" i="6"/>
  <c r="K40" i="6"/>
  <c r="I40" i="6"/>
  <c r="G40" i="6"/>
  <c r="E40" i="6"/>
  <c r="C40" i="6"/>
  <c r="S35" i="6"/>
  <c r="Q35" i="6"/>
  <c r="O35" i="6"/>
  <c r="M35" i="6"/>
  <c r="K35" i="6"/>
  <c r="I35" i="6"/>
  <c r="G35" i="6"/>
  <c r="E35" i="6"/>
  <c r="C35" i="6"/>
  <c r="S30" i="6"/>
  <c r="Q30" i="6"/>
  <c r="O30" i="6"/>
  <c r="M30" i="6"/>
  <c r="K30" i="6"/>
  <c r="I30" i="6"/>
  <c r="G30" i="6"/>
  <c r="E30" i="6"/>
  <c r="C30" i="6"/>
  <c r="S25" i="6"/>
  <c r="Q25" i="6"/>
  <c r="O25" i="6"/>
  <c r="M25" i="6"/>
  <c r="K25" i="6"/>
  <c r="I25" i="6"/>
  <c r="G25" i="6"/>
  <c r="E25" i="6"/>
  <c r="C25" i="6"/>
  <c r="S20" i="6"/>
  <c r="Q20" i="6"/>
  <c r="O20" i="6"/>
  <c r="M20" i="6"/>
  <c r="K20" i="6"/>
  <c r="I20" i="6"/>
  <c r="G20" i="6"/>
  <c r="C20" i="6"/>
  <c r="S15" i="6"/>
  <c r="Q15" i="6"/>
  <c r="O15" i="6"/>
  <c r="M15" i="6"/>
  <c r="K15" i="6"/>
  <c r="I15" i="6"/>
  <c r="G15" i="6"/>
  <c r="E15" i="6"/>
  <c r="C15" i="6"/>
  <c r="S10" i="6"/>
  <c r="Q10" i="6"/>
  <c r="O10" i="6"/>
  <c r="M10" i="6"/>
  <c r="K10" i="6"/>
  <c r="I10" i="6"/>
  <c r="G10" i="6"/>
  <c r="E10" i="6"/>
  <c r="C10" i="6"/>
  <c r="S5" i="6"/>
  <c r="Q5" i="6"/>
  <c r="O5" i="6"/>
  <c r="M5" i="6"/>
  <c r="K5" i="6"/>
  <c r="I5" i="6"/>
  <c r="G5" i="6"/>
  <c r="E5" i="6"/>
  <c r="C5" i="6"/>
  <c r="D90" i="4"/>
  <c r="D89" i="4"/>
  <c r="D88" i="4"/>
  <c r="E88" i="4" s="1"/>
  <c r="D87" i="4"/>
  <c r="D86" i="4"/>
  <c r="D85" i="4"/>
  <c r="D84" i="4"/>
  <c r="D83" i="4"/>
  <c r="D82" i="4"/>
  <c r="D81" i="4"/>
  <c r="D80" i="4"/>
  <c r="E80" i="4" s="1"/>
  <c r="D79" i="4"/>
  <c r="D78" i="4"/>
  <c r="D77" i="4"/>
  <c r="D76" i="4"/>
  <c r="D75" i="4"/>
  <c r="D74" i="4"/>
  <c r="D73" i="4"/>
  <c r="D72" i="4"/>
  <c r="E72" i="4" s="1"/>
  <c r="D71" i="4"/>
  <c r="D70" i="4"/>
  <c r="D69" i="4"/>
  <c r="D68" i="4"/>
  <c r="D67" i="4"/>
  <c r="D66" i="4"/>
  <c r="D65" i="4"/>
  <c r="D64" i="4"/>
  <c r="E64" i="4" s="1"/>
  <c r="D63" i="4"/>
  <c r="D62" i="4"/>
  <c r="D61" i="4"/>
  <c r="D60" i="4"/>
  <c r="D59" i="4"/>
  <c r="D58" i="4"/>
  <c r="D57" i="4"/>
  <c r="D56" i="4"/>
  <c r="E56" i="4" s="1"/>
  <c r="D55" i="4"/>
  <c r="D54" i="4"/>
  <c r="D53" i="4"/>
  <c r="D52" i="4"/>
  <c r="D51" i="4"/>
  <c r="D50" i="4"/>
  <c r="D49" i="4"/>
  <c r="D48" i="4"/>
  <c r="E48" i="4" s="1"/>
  <c r="D47" i="4"/>
  <c r="D46" i="4"/>
  <c r="D45" i="4"/>
  <c r="D44" i="4"/>
  <c r="D43" i="4"/>
  <c r="D42" i="4"/>
  <c r="D41" i="4"/>
  <c r="D40" i="4"/>
  <c r="E40" i="4" s="1"/>
  <c r="D39" i="4"/>
  <c r="D38" i="4"/>
  <c r="D37" i="4"/>
  <c r="D36" i="4"/>
  <c r="D35" i="4"/>
  <c r="D34" i="4"/>
  <c r="D33" i="4"/>
  <c r="D32" i="4"/>
  <c r="E32" i="4" s="1"/>
  <c r="D31" i="4"/>
  <c r="D30" i="4"/>
  <c r="D29" i="4"/>
  <c r="D28" i="4"/>
  <c r="D27" i="4"/>
  <c r="E27" i="4" s="1"/>
  <c r="D26" i="4"/>
  <c r="E26" i="4" s="1"/>
  <c r="D25" i="4"/>
  <c r="D24" i="4"/>
  <c r="D23" i="4"/>
  <c r="E23" i="4" s="1"/>
  <c r="D22" i="4"/>
  <c r="D21" i="4"/>
  <c r="E21" i="4" s="1"/>
  <c r="D20" i="4"/>
  <c r="D19" i="4"/>
  <c r="D18" i="4"/>
  <c r="D17" i="4"/>
  <c r="D16" i="4"/>
  <c r="D15" i="4"/>
  <c r="D14" i="4"/>
  <c r="E14" i="4" s="1"/>
  <c r="Q20" i="14" l="1"/>
  <c r="M20" i="14"/>
  <c r="I20" i="14"/>
  <c r="E20" i="14"/>
  <c r="S91" i="6"/>
  <c r="Q91" i="6"/>
  <c r="O91" i="6"/>
  <c r="M91" i="6"/>
  <c r="K91" i="6"/>
  <c r="I91" i="6"/>
  <c r="G91" i="6"/>
  <c r="E91" i="6"/>
  <c r="C91" i="6"/>
  <c r="E41" i="4"/>
  <c r="F41" i="4" s="1"/>
  <c r="G42" i="4" s="1"/>
  <c r="I42" i="4" s="1"/>
  <c r="E29" i="4"/>
  <c r="F29" i="4" s="1"/>
  <c r="G30" i="4" s="1"/>
  <c r="I30" i="4" s="1"/>
  <c r="J30" i="4" s="1"/>
  <c r="E87" i="4"/>
  <c r="F87" i="4" s="1"/>
  <c r="G88" i="4" s="1"/>
  <c r="I88" i="4" s="1"/>
  <c r="J88" i="4" s="1"/>
  <c r="E15" i="4"/>
  <c r="E59" i="4"/>
  <c r="F59" i="4" s="1"/>
  <c r="G60" i="4" s="1"/>
  <c r="I60" i="4" s="1"/>
  <c r="E68" i="4"/>
  <c r="F68" i="4" s="1"/>
  <c r="G69" i="4" s="1"/>
  <c r="I69" i="4" s="1"/>
  <c r="J69" i="4" s="1"/>
  <c r="E69" i="4"/>
  <c r="F69" i="4" s="1"/>
  <c r="G70" i="4" s="1"/>
  <c r="I70" i="4" s="1"/>
  <c r="J70" i="4" s="1"/>
  <c r="E79" i="4"/>
  <c r="E81" i="4"/>
  <c r="F81" i="4" s="1"/>
  <c r="G82" i="4" s="1"/>
  <c r="I82" i="4" s="1"/>
  <c r="J82" i="4" s="1"/>
  <c r="E82" i="4"/>
  <c r="F82" i="4" s="1"/>
  <c r="G83" i="4" s="1"/>
  <c r="I83" i="4" s="1"/>
  <c r="J83" i="4" s="1"/>
  <c r="E83" i="4"/>
  <c r="F83" i="4" s="1"/>
  <c r="G84" i="4" s="1"/>
  <c r="I84" i="4" s="1"/>
  <c r="E86" i="4"/>
  <c r="F86" i="4" s="1"/>
  <c r="G87" i="4" s="1"/>
  <c r="I87" i="4" s="1"/>
  <c r="J87" i="4" s="1"/>
  <c r="E38" i="4"/>
  <c r="F38" i="4" s="1"/>
  <c r="G39" i="4" s="1"/>
  <c r="I39" i="4" s="1"/>
  <c r="E39" i="4"/>
  <c r="F39" i="4" s="1"/>
  <c r="G40" i="4" s="1"/>
  <c r="I40" i="4" s="1"/>
  <c r="J40" i="4" s="1"/>
  <c r="E49" i="4"/>
  <c r="F49" i="4" s="1"/>
  <c r="G50" i="4" s="1"/>
  <c r="I50" i="4" s="1"/>
  <c r="E50" i="4"/>
  <c r="F50" i="4" s="1"/>
  <c r="G51" i="4" s="1"/>
  <c r="I51" i="4" s="1"/>
  <c r="J51" i="4" s="1"/>
  <c r="E51" i="4"/>
  <c r="F51" i="4" s="1"/>
  <c r="G52" i="4" s="1"/>
  <c r="I52" i="4" s="1"/>
  <c r="E58" i="4"/>
  <c r="F58" i="4" s="1"/>
  <c r="G59" i="4" s="1"/>
  <c r="I59" i="4" s="1"/>
  <c r="J59" i="4" s="1"/>
  <c r="E60" i="4"/>
  <c r="F60" i="4" s="1"/>
  <c r="G61" i="4" s="1"/>
  <c r="I61" i="4" s="1"/>
  <c r="J61" i="4" s="1"/>
  <c r="E61" i="4"/>
  <c r="F61" i="4" s="1"/>
  <c r="G62" i="4" s="1"/>
  <c r="I62" i="4" s="1"/>
  <c r="J62" i="4" s="1"/>
  <c r="E66" i="4"/>
  <c r="F66" i="4" s="1"/>
  <c r="G67" i="4" s="1"/>
  <c r="I67" i="4" s="1"/>
  <c r="J67" i="4" s="1"/>
  <c r="E67" i="4"/>
  <c r="F67" i="4" s="1"/>
  <c r="G68" i="4" s="1"/>
  <c r="I68" i="4" s="1"/>
  <c r="J68" i="4" s="1"/>
  <c r="E73" i="4"/>
  <c r="F73" i="4" s="1"/>
  <c r="G74" i="4" s="1"/>
  <c r="I74" i="4" s="1"/>
  <c r="J74" i="4" s="1"/>
  <c r="E74" i="4"/>
  <c r="F74" i="4" s="1"/>
  <c r="G75" i="4" s="1"/>
  <c r="I75" i="4" s="1"/>
  <c r="J75" i="4" s="1"/>
  <c r="E75" i="4"/>
  <c r="F75" i="4" s="1"/>
  <c r="G76" i="4" s="1"/>
  <c r="I76" i="4" s="1"/>
  <c r="J76" i="4" s="1"/>
  <c r="E78" i="4"/>
  <c r="F78" i="4" s="1"/>
  <c r="G79" i="4" s="1"/>
  <c r="I79" i="4" s="1"/>
  <c r="J79" i="4" s="1"/>
  <c r="E18" i="4"/>
  <c r="F18" i="4" s="1"/>
  <c r="G19" i="4" s="1"/>
  <c r="I19" i="4" s="1"/>
  <c r="J19" i="4" s="1"/>
  <c r="E19" i="4"/>
  <c r="F21" i="4"/>
  <c r="G22" i="4" s="1"/>
  <c r="I22" i="4" s="1"/>
  <c r="J22" i="4" s="1"/>
  <c r="F23" i="4"/>
  <c r="G24" i="4" s="1"/>
  <c r="I24" i="4" s="1"/>
  <c r="J24" i="4" s="1"/>
  <c r="E30" i="4"/>
  <c r="F30" i="4" s="1"/>
  <c r="G31" i="4" s="1"/>
  <c r="I31" i="4" s="1"/>
  <c r="J31" i="4" s="1"/>
  <c r="E31" i="4"/>
  <c r="F31" i="4" s="1"/>
  <c r="G32" i="4" s="1"/>
  <c r="I32" i="4" s="1"/>
  <c r="J32" i="4" s="1"/>
  <c r="E33" i="4"/>
  <c r="F33" i="4" s="1"/>
  <c r="G34" i="4" s="1"/>
  <c r="I34" i="4" s="1"/>
  <c r="J34" i="4" s="1"/>
  <c r="E34" i="4"/>
  <c r="F34" i="4" s="1"/>
  <c r="G35" i="4" s="1"/>
  <c r="I35" i="4" s="1"/>
  <c r="J35" i="4" s="1"/>
  <c r="E35" i="4"/>
  <c r="F35" i="4" s="1"/>
  <c r="G36" i="4" s="1"/>
  <c r="I36" i="4" s="1"/>
  <c r="J36" i="4" s="1"/>
  <c r="E36" i="4"/>
  <c r="F36" i="4" s="1"/>
  <c r="G37" i="4" s="1"/>
  <c r="I37" i="4" s="1"/>
  <c r="J37" i="4" s="1"/>
  <c r="E37" i="4"/>
  <c r="F37" i="4" s="1"/>
  <c r="G38" i="4" s="1"/>
  <c r="I38" i="4" s="1"/>
  <c r="J38" i="4" s="1"/>
  <c r="F40" i="4"/>
  <c r="G41" i="4" s="1"/>
  <c r="I41" i="4" s="1"/>
  <c r="J41" i="4" s="1"/>
  <c r="E42" i="4"/>
  <c r="F42" i="4" s="1"/>
  <c r="G43" i="4" s="1"/>
  <c r="I43" i="4" s="1"/>
  <c r="J43" i="4" s="1"/>
  <c r="E43" i="4"/>
  <c r="F43" i="4" s="1"/>
  <c r="G44" i="4" s="1"/>
  <c r="I44" i="4" s="1"/>
  <c r="J44" i="4" s="1"/>
  <c r="E44" i="4"/>
  <c r="F44" i="4" s="1"/>
  <c r="G45" i="4" s="1"/>
  <c r="I45" i="4" s="1"/>
  <c r="J45" i="4" s="1"/>
  <c r="E45" i="4"/>
  <c r="F45" i="4" s="1"/>
  <c r="G46" i="4" s="1"/>
  <c r="I46" i="4" s="1"/>
  <c r="J46" i="4" s="1"/>
  <c r="E46" i="4"/>
  <c r="F46" i="4" s="1"/>
  <c r="G47" i="4" s="1"/>
  <c r="I47" i="4" s="1"/>
  <c r="J47" i="4" s="1"/>
  <c r="E47" i="4"/>
  <c r="F48" i="4"/>
  <c r="G49" i="4" s="1"/>
  <c r="I49" i="4" s="1"/>
  <c r="J49" i="4" s="1"/>
  <c r="E52" i="4"/>
  <c r="F52" i="4" s="1"/>
  <c r="G53" i="4" s="1"/>
  <c r="I53" i="4" s="1"/>
  <c r="J53" i="4" s="1"/>
  <c r="E53" i="4"/>
  <c r="F53" i="4" s="1"/>
  <c r="G54" i="4" s="1"/>
  <c r="I54" i="4" s="1"/>
  <c r="J54" i="4" s="1"/>
  <c r="E54" i="4"/>
  <c r="F54" i="4" s="1"/>
  <c r="G55" i="4" s="1"/>
  <c r="I55" i="4" s="1"/>
  <c r="J55" i="4" s="1"/>
  <c r="E55" i="4"/>
  <c r="F55" i="4" s="1"/>
  <c r="G56" i="4" s="1"/>
  <c r="I56" i="4" s="1"/>
  <c r="J56" i="4" s="1"/>
  <c r="E57" i="4"/>
  <c r="F57" i="4" s="1"/>
  <c r="G58" i="4" s="1"/>
  <c r="I58" i="4" s="1"/>
  <c r="E62" i="4"/>
  <c r="F62" i="4" s="1"/>
  <c r="G63" i="4" s="1"/>
  <c r="I63" i="4" s="1"/>
  <c r="J63" i="4" s="1"/>
  <c r="E63" i="4"/>
  <c r="F63" i="4" s="1"/>
  <c r="G64" i="4" s="1"/>
  <c r="I64" i="4" s="1"/>
  <c r="J64" i="4" s="1"/>
  <c r="E65" i="4"/>
  <c r="F65" i="4" s="1"/>
  <c r="G66" i="4" s="1"/>
  <c r="I66" i="4" s="1"/>
  <c r="J66" i="4" s="1"/>
  <c r="E70" i="4"/>
  <c r="E71" i="4"/>
  <c r="F71" i="4" s="1"/>
  <c r="G72" i="4" s="1"/>
  <c r="I72" i="4" s="1"/>
  <c r="J72" i="4" s="1"/>
  <c r="F72" i="4"/>
  <c r="G73" i="4" s="1"/>
  <c r="I73" i="4" s="1"/>
  <c r="J73" i="4" s="1"/>
  <c r="E76" i="4"/>
  <c r="F76" i="4" s="1"/>
  <c r="G77" i="4" s="1"/>
  <c r="I77" i="4" s="1"/>
  <c r="J77" i="4" s="1"/>
  <c r="E77" i="4"/>
  <c r="F77" i="4" s="1"/>
  <c r="G78" i="4" s="1"/>
  <c r="I78" i="4" s="1"/>
  <c r="J78" i="4" s="1"/>
  <c r="F79" i="4"/>
  <c r="G80" i="4" s="1"/>
  <c r="I80" i="4" s="1"/>
  <c r="J80" i="4" s="1"/>
  <c r="E84" i="4"/>
  <c r="F84" i="4" s="1"/>
  <c r="G85" i="4" s="1"/>
  <c r="I85" i="4" s="1"/>
  <c r="J85" i="4" s="1"/>
  <c r="E85" i="4"/>
  <c r="F85" i="4" s="1"/>
  <c r="G86" i="4" s="1"/>
  <c r="I86" i="4" s="1"/>
  <c r="J86" i="4" s="1"/>
  <c r="E89" i="4"/>
  <c r="F89" i="4" s="1"/>
  <c r="G90" i="4" s="1"/>
  <c r="I90" i="4" s="1"/>
  <c r="J90" i="4" s="1"/>
  <c r="E90" i="4"/>
  <c r="F90" i="4" s="1"/>
  <c r="F14" i="4"/>
  <c r="G15" i="4" s="1"/>
  <c r="I15" i="4" s="1"/>
  <c r="J15" i="4" s="1"/>
  <c r="F15" i="4"/>
  <c r="G16" i="4" s="1"/>
  <c r="I16" i="4" s="1"/>
  <c r="J16" i="4" s="1"/>
  <c r="E16" i="4"/>
  <c r="F16" i="4" s="1"/>
  <c r="G17" i="4" s="1"/>
  <c r="I17" i="4" s="1"/>
  <c r="J17" i="4" s="1"/>
  <c r="E17" i="4"/>
  <c r="F17" i="4" s="1"/>
  <c r="G18" i="4" s="1"/>
  <c r="I18" i="4" s="1"/>
  <c r="J18" i="4" s="1"/>
  <c r="F19" i="4"/>
  <c r="G20" i="4" s="1"/>
  <c r="I20" i="4" s="1"/>
  <c r="J20" i="4" s="1"/>
  <c r="E20" i="4"/>
  <c r="F20" i="4" s="1"/>
  <c r="G21" i="4" s="1"/>
  <c r="I21" i="4" s="1"/>
  <c r="J21" i="4" s="1"/>
  <c r="E22" i="4"/>
  <c r="F22" i="4" s="1"/>
  <c r="G23" i="4" s="1"/>
  <c r="I23" i="4" s="1"/>
  <c r="J23" i="4" s="1"/>
  <c r="E24" i="4"/>
  <c r="F24" i="4" s="1"/>
  <c r="G25" i="4" s="1"/>
  <c r="I25" i="4" s="1"/>
  <c r="J25" i="4" s="1"/>
  <c r="E25" i="4"/>
  <c r="F25" i="4" s="1"/>
  <c r="G26" i="4" s="1"/>
  <c r="I26" i="4" s="1"/>
  <c r="J26" i="4" s="1"/>
  <c r="F26" i="4"/>
  <c r="G27" i="4" s="1"/>
  <c r="I27" i="4" s="1"/>
  <c r="J27" i="4" s="1"/>
  <c r="F27" i="4"/>
  <c r="G28" i="4" s="1"/>
  <c r="I28" i="4" s="1"/>
  <c r="J28" i="4" s="1"/>
  <c r="E28" i="4"/>
  <c r="F28" i="4" s="1"/>
  <c r="G29" i="4" s="1"/>
  <c r="I29" i="4" s="1"/>
  <c r="J29" i="4" s="1"/>
  <c r="F32" i="4"/>
  <c r="G33" i="4" s="1"/>
  <c r="I33" i="4" s="1"/>
  <c r="J33" i="4" s="1"/>
  <c r="F47" i="4"/>
  <c r="G48" i="4" s="1"/>
  <c r="I48" i="4" s="1"/>
  <c r="J48" i="4" s="1"/>
  <c r="F56" i="4"/>
  <c r="G57" i="4" s="1"/>
  <c r="I57" i="4" s="1"/>
  <c r="J57" i="4" s="1"/>
  <c r="F64" i="4"/>
  <c r="G65" i="4" s="1"/>
  <c r="I65" i="4" s="1"/>
  <c r="J65" i="4" s="1"/>
  <c r="F70" i="4"/>
  <c r="G71" i="4" s="1"/>
  <c r="I71" i="4" s="1"/>
  <c r="J71" i="4" s="1"/>
  <c r="F80" i="4"/>
  <c r="G81" i="4" s="1"/>
  <c r="I81" i="4" s="1"/>
  <c r="J81" i="4" s="1"/>
  <c r="F88" i="4"/>
  <c r="G89" i="4" s="1"/>
  <c r="I89" i="4" s="1"/>
  <c r="J89" i="4" s="1"/>
  <c r="D13" i="4"/>
  <c r="D12" i="4"/>
  <c r="D11" i="4"/>
  <c r="E11" i="4" s="1"/>
  <c r="D10" i="4"/>
  <c r="D9" i="4"/>
  <c r="E9" i="4" s="1"/>
  <c r="D8" i="4"/>
  <c r="D7" i="4"/>
  <c r="E7" i="4" s="1"/>
  <c r="D6" i="4"/>
  <c r="D5" i="4"/>
  <c r="E5" i="4" s="1"/>
  <c r="D4" i="4"/>
  <c r="D3" i="4"/>
  <c r="E3" i="4" s="1"/>
  <c r="GB2" i="4"/>
  <c r="FW2" i="4"/>
  <c r="FR2" i="4"/>
  <c r="FM2" i="4"/>
  <c r="FH2" i="4"/>
  <c r="FC2" i="4"/>
  <c r="EX2" i="4"/>
  <c r="EY2" i="4" s="1"/>
  <c r="ES2" i="4"/>
  <c r="EN2" i="4"/>
  <c r="EI2" i="4"/>
  <c r="EJ2" i="4" s="1"/>
  <c r="ED2" i="4"/>
  <c r="DY2" i="4"/>
  <c r="DT2" i="4"/>
  <c r="DO2" i="4"/>
  <c r="DJ2" i="4"/>
  <c r="DE2" i="4"/>
  <c r="DF2" i="4" s="1"/>
  <c r="CZ2" i="4"/>
  <c r="DA2" i="4" s="1"/>
  <c r="CU2" i="4"/>
  <c r="CV2" i="4" s="1"/>
  <c r="CP2" i="4"/>
  <c r="CQ2" i="4" s="1"/>
  <c r="CK2" i="4"/>
  <c r="CL2" i="4" s="1"/>
  <c r="CF2" i="4"/>
  <c r="CG2" i="4" s="1"/>
  <c r="CA2" i="4"/>
  <c r="BV2" i="4"/>
  <c r="BW2" i="4" s="1"/>
  <c r="BQ2" i="4"/>
  <c r="BL2" i="4"/>
  <c r="BG2" i="4"/>
  <c r="BB2" i="4"/>
  <c r="BC2" i="4" s="1"/>
  <c r="AW2" i="4"/>
  <c r="AR2" i="4"/>
  <c r="AS2" i="4" s="1"/>
  <c r="AM2" i="4"/>
  <c r="AH2" i="4"/>
  <c r="AI2" i="4" s="1"/>
  <c r="AC2" i="4"/>
  <c r="AD2" i="4" s="1"/>
  <c r="X2" i="4"/>
  <c r="S2" i="4"/>
  <c r="N2" i="4"/>
  <c r="I2" i="4"/>
  <c r="D2" i="4"/>
  <c r="E2" i="4" s="1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51" i="3" s="1"/>
  <c r="B43" i="1"/>
  <c r="C43" i="1" l="1"/>
  <c r="K59" i="4"/>
  <c r="L60" i="4" s="1"/>
  <c r="N60" i="4" s="1"/>
  <c r="K79" i="4"/>
  <c r="L80" i="4" s="1"/>
  <c r="N80" i="4" s="1"/>
  <c r="O80" i="4" s="1"/>
  <c r="P80" i="4" s="1"/>
  <c r="Q81" i="4" s="1"/>
  <c r="S81" i="4" s="1"/>
  <c r="K62" i="4"/>
  <c r="L63" i="4" s="1"/>
  <c r="N63" i="4" s="1"/>
  <c r="O63" i="4" s="1"/>
  <c r="K75" i="4"/>
  <c r="L76" i="4" s="1"/>
  <c r="N76" i="4" s="1"/>
  <c r="J52" i="4"/>
  <c r="K52" i="4" s="1"/>
  <c r="L53" i="4" s="1"/>
  <c r="N53" i="4" s="1"/>
  <c r="J84" i="4"/>
  <c r="K84" i="4" s="1"/>
  <c r="L85" i="4" s="1"/>
  <c r="N85" i="4" s="1"/>
  <c r="J58" i="4"/>
  <c r="K58" i="4" s="1"/>
  <c r="L59" i="4" s="1"/>
  <c r="N59" i="4" s="1"/>
  <c r="J60" i="4"/>
  <c r="K60" i="4" s="1"/>
  <c r="L61" i="4" s="1"/>
  <c r="N61" i="4" s="1"/>
  <c r="K90" i="4"/>
  <c r="K87" i="4"/>
  <c r="L88" i="4" s="1"/>
  <c r="N88" i="4" s="1"/>
  <c r="K83" i="4"/>
  <c r="L84" i="4" s="1"/>
  <c r="N84" i="4" s="1"/>
  <c r="K80" i="4"/>
  <c r="L81" i="4" s="1"/>
  <c r="N81" i="4" s="1"/>
  <c r="K76" i="4"/>
  <c r="L77" i="4" s="1"/>
  <c r="N77" i="4" s="1"/>
  <c r="K73" i="4"/>
  <c r="L74" i="4" s="1"/>
  <c r="N74" i="4" s="1"/>
  <c r="K69" i="4"/>
  <c r="L70" i="4" s="1"/>
  <c r="N70" i="4" s="1"/>
  <c r="K64" i="4"/>
  <c r="L65" i="4" s="1"/>
  <c r="N65" i="4" s="1"/>
  <c r="K61" i="4"/>
  <c r="L62" i="4" s="1"/>
  <c r="N62" i="4" s="1"/>
  <c r="K56" i="4"/>
  <c r="L57" i="4" s="1"/>
  <c r="N57" i="4" s="1"/>
  <c r="K86" i="4"/>
  <c r="L87" i="4" s="1"/>
  <c r="N87" i="4" s="1"/>
  <c r="K82" i="4"/>
  <c r="L83" i="4" s="1"/>
  <c r="N83" i="4" s="1"/>
  <c r="K77" i="4"/>
  <c r="L78" i="4" s="1"/>
  <c r="N78" i="4" s="1"/>
  <c r="K72" i="4"/>
  <c r="L73" i="4" s="1"/>
  <c r="N73" i="4" s="1"/>
  <c r="K68" i="4"/>
  <c r="L69" i="4" s="1"/>
  <c r="N69" i="4" s="1"/>
  <c r="K65" i="4"/>
  <c r="L66" i="4" s="1"/>
  <c r="N66" i="4" s="1"/>
  <c r="K57" i="4"/>
  <c r="L58" i="4" s="1"/>
  <c r="N58" i="4" s="1"/>
  <c r="K53" i="4"/>
  <c r="L54" i="4" s="1"/>
  <c r="N54" i="4" s="1"/>
  <c r="K88" i="4"/>
  <c r="L89" i="4" s="1"/>
  <c r="N89" i="4" s="1"/>
  <c r="K81" i="4"/>
  <c r="L82" i="4" s="1"/>
  <c r="N82" i="4" s="1"/>
  <c r="K70" i="4"/>
  <c r="L71" i="4" s="1"/>
  <c r="N71" i="4" s="1"/>
  <c r="K67" i="4"/>
  <c r="L68" i="4" s="1"/>
  <c r="N68" i="4" s="1"/>
  <c r="K54" i="4"/>
  <c r="L55" i="4" s="1"/>
  <c r="N55" i="4" s="1"/>
  <c r="K89" i="4"/>
  <c r="L90" i="4" s="1"/>
  <c r="N90" i="4" s="1"/>
  <c r="K85" i="4"/>
  <c r="L86" i="4" s="1"/>
  <c r="N86" i="4" s="1"/>
  <c r="K78" i="4"/>
  <c r="L79" i="4" s="1"/>
  <c r="N79" i="4" s="1"/>
  <c r="K74" i="4"/>
  <c r="L75" i="4" s="1"/>
  <c r="N75" i="4" s="1"/>
  <c r="K71" i="4"/>
  <c r="L72" i="4" s="1"/>
  <c r="N72" i="4" s="1"/>
  <c r="K66" i="4"/>
  <c r="L67" i="4" s="1"/>
  <c r="N67" i="4" s="1"/>
  <c r="K63" i="4"/>
  <c r="L64" i="4" s="1"/>
  <c r="N64" i="4" s="1"/>
  <c r="K55" i="4"/>
  <c r="L56" i="4" s="1"/>
  <c r="N56" i="4" s="1"/>
  <c r="P63" i="4"/>
  <c r="Q64" i="4" s="1"/>
  <c r="S64" i="4" s="1"/>
  <c r="EZ2" i="4"/>
  <c r="FA3" i="4" s="1"/>
  <c r="FC3" i="4" s="1"/>
  <c r="FD3" i="4" s="1"/>
  <c r="DG2" i="4"/>
  <c r="DH3" i="4" s="1"/>
  <c r="DJ3" i="4" s="1"/>
  <c r="DK3" i="4" s="1"/>
  <c r="DB2" i="4"/>
  <c r="DC3" i="4" s="1"/>
  <c r="DE3" i="4" s="1"/>
  <c r="CW2" i="4"/>
  <c r="CX3" i="4" s="1"/>
  <c r="CZ3" i="4" s="1"/>
  <c r="DA3" i="4" s="1"/>
  <c r="CR2" i="4"/>
  <c r="CS3" i="4" s="1"/>
  <c r="CU3" i="4" s="1"/>
  <c r="CV3" i="4" s="1"/>
  <c r="CM2" i="4"/>
  <c r="CN3" i="4" s="1"/>
  <c r="CP3" i="4" s="1"/>
  <c r="CQ3" i="4" s="1"/>
  <c r="CH2" i="4"/>
  <c r="CI3" i="4" s="1"/>
  <c r="CK3" i="4" s="1"/>
  <c r="CL3" i="4" s="1"/>
  <c r="BX2" i="4"/>
  <c r="BY3" i="4" s="1"/>
  <c r="CA3" i="4" s="1"/>
  <c r="CB3" i="4" s="1"/>
  <c r="BD2" i="4"/>
  <c r="BE3" i="4" s="1"/>
  <c r="BG3" i="4" s="1"/>
  <c r="BH3" i="4" s="1"/>
  <c r="AT2" i="4"/>
  <c r="AU3" i="4" s="1"/>
  <c r="AW3" i="4" s="1"/>
  <c r="AJ2" i="4"/>
  <c r="AK3" i="4" s="1"/>
  <c r="AM3" i="4" s="1"/>
  <c r="AN3" i="4" s="1"/>
  <c r="AE2" i="4"/>
  <c r="AF3" i="4" s="1"/>
  <c r="AH3" i="4" s="1"/>
  <c r="AI3" i="4" s="1"/>
  <c r="K30" i="4"/>
  <c r="L31" i="4" s="1"/>
  <c r="N31" i="4" s="1"/>
  <c r="O31" i="4" s="1"/>
  <c r="K51" i="4"/>
  <c r="L52" i="4" s="1"/>
  <c r="N52" i="4" s="1"/>
  <c r="K46" i="4"/>
  <c r="L47" i="4" s="1"/>
  <c r="N47" i="4" s="1"/>
  <c r="O47" i="4" s="1"/>
  <c r="K26" i="4"/>
  <c r="L27" i="4" s="1"/>
  <c r="N27" i="4" s="1"/>
  <c r="O27" i="4" s="1"/>
  <c r="K40" i="4"/>
  <c r="L41" i="4" s="1"/>
  <c r="N41" i="4" s="1"/>
  <c r="O41" i="4" s="1"/>
  <c r="K24" i="4"/>
  <c r="L25" i="4" s="1"/>
  <c r="N25" i="4" s="1"/>
  <c r="O25" i="4" s="1"/>
  <c r="K23" i="4"/>
  <c r="L24" i="4" s="1"/>
  <c r="N24" i="4" s="1"/>
  <c r="K37" i="4"/>
  <c r="L38" i="4" s="1"/>
  <c r="N38" i="4" s="1"/>
  <c r="J50" i="4"/>
  <c r="K50" i="4" s="1"/>
  <c r="L51" i="4" s="1"/>
  <c r="N51" i="4" s="1"/>
  <c r="J39" i="4"/>
  <c r="K39" i="4" s="1"/>
  <c r="L40" i="4" s="1"/>
  <c r="N40" i="4" s="1"/>
  <c r="J42" i="4"/>
  <c r="K42" i="4" s="1"/>
  <c r="L43" i="4" s="1"/>
  <c r="N43" i="4" s="1"/>
  <c r="K49" i="4"/>
  <c r="L50" i="4" s="1"/>
  <c r="N50" i="4" s="1"/>
  <c r="K44" i="4"/>
  <c r="L45" i="4" s="1"/>
  <c r="N45" i="4" s="1"/>
  <c r="K41" i="4"/>
  <c r="L42" i="4" s="1"/>
  <c r="N42" i="4" s="1"/>
  <c r="K36" i="4"/>
  <c r="L37" i="4" s="1"/>
  <c r="N37" i="4" s="1"/>
  <c r="K32" i="4"/>
  <c r="L33" i="4" s="1"/>
  <c r="N33" i="4" s="1"/>
  <c r="K29" i="4"/>
  <c r="L30" i="4" s="1"/>
  <c r="N30" i="4" s="1"/>
  <c r="K25" i="4"/>
  <c r="L26" i="4" s="1"/>
  <c r="N26" i="4" s="1"/>
  <c r="K21" i="4"/>
  <c r="L22" i="4" s="1"/>
  <c r="N22" i="4" s="1"/>
  <c r="K17" i="4"/>
  <c r="L18" i="4" s="1"/>
  <c r="N18" i="4" s="1"/>
  <c r="K47" i="4"/>
  <c r="L48" i="4" s="1"/>
  <c r="N48" i="4" s="1"/>
  <c r="K43" i="4"/>
  <c r="L44" i="4" s="1"/>
  <c r="N44" i="4" s="1"/>
  <c r="K38" i="4"/>
  <c r="L39" i="4" s="1"/>
  <c r="N39" i="4" s="1"/>
  <c r="K35" i="4"/>
  <c r="L36" i="4" s="1"/>
  <c r="N36" i="4" s="1"/>
  <c r="K31" i="4"/>
  <c r="L32" i="4" s="1"/>
  <c r="N32" i="4" s="1"/>
  <c r="K27" i="4"/>
  <c r="L28" i="4" s="1"/>
  <c r="N28" i="4" s="1"/>
  <c r="K22" i="4"/>
  <c r="L23" i="4" s="1"/>
  <c r="N23" i="4" s="1"/>
  <c r="K19" i="4"/>
  <c r="L20" i="4" s="1"/>
  <c r="N20" i="4" s="1"/>
  <c r="K15" i="4"/>
  <c r="L16" i="4" s="1"/>
  <c r="N16" i="4" s="1"/>
  <c r="K34" i="4"/>
  <c r="L35" i="4" s="1"/>
  <c r="N35" i="4" s="1"/>
  <c r="K18" i="4"/>
  <c r="L19" i="4" s="1"/>
  <c r="N19" i="4" s="1"/>
  <c r="K48" i="4"/>
  <c r="L49" i="4" s="1"/>
  <c r="N49" i="4" s="1"/>
  <c r="K45" i="4"/>
  <c r="L46" i="4" s="1"/>
  <c r="N46" i="4" s="1"/>
  <c r="K33" i="4"/>
  <c r="L34" i="4" s="1"/>
  <c r="N34" i="4" s="1"/>
  <c r="K28" i="4"/>
  <c r="L29" i="4" s="1"/>
  <c r="N29" i="4" s="1"/>
  <c r="K20" i="4"/>
  <c r="L21" i="4" s="1"/>
  <c r="N21" i="4" s="1"/>
  <c r="K16" i="4"/>
  <c r="L17" i="4" s="1"/>
  <c r="N17" i="4" s="1"/>
  <c r="EK2" i="4"/>
  <c r="EL3" i="4" s="1"/>
  <c r="EN3" i="4" s="1"/>
  <c r="EO3" i="4" s="1"/>
  <c r="FE3" i="4"/>
  <c r="FF4" i="4" s="1"/>
  <c r="FH4" i="4" s="1"/>
  <c r="DL3" i="4"/>
  <c r="DM4" i="4" s="1"/>
  <c r="DO4" i="4" s="1"/>
  <c r="CC3" i="4"/>
  <c r="CD4" i="4" s="1"/>
  <c r="CF4" i="4" s="1"/>
  <c r="CG4" i="4" s="1"/>
  <c r="BI3" i="4"/>
  <c r="BJ4" i="4" s="1"/>
  <c r="BL4" i="4" s="1"/>
  <c r="AO3" i="4"/>
  <c r="AP4" i="4" s="1"/>
  <c r="AR4" i="4" s="1"/>
  <c r="AS4" i="4" s="1"/>
  <c r="E6" i="4"/>
  <c r="F6" i="4" s="1"/>
  <c r="G7" i="4" s="1"/>
  <c r="I7" i="4" s="1"/>
  <c r="E10" i="4"/>
  <c r="F10" i="4" s="1"/>
  <c r="G11" i="4" s="1"/>
  <c r="I11" i="4" s="1"/>
  <c r="J11" i="4" s="1"/>
  <c r="E12" i="4"/>
  <c r="F12" i="4" s="1"/>
  <c r="G13" i="4" s="1"/>
  <c r="I13" i="4" s="1"/>
  <c r="E13" i="4"/>
  <c r="F13" i="4" s="1"/>
  <c r="G14" i="4" s="1"/>
  <c r="I14" i="4" s="1"/>
  <c r="F2" i="4"/>
  <c r="G3" i="4" s="1"/>
  <c r="I3" i="4" s="1"/>
  <c r="F3" i="4"/>
  <c r="G4" i="4" s="1"/>
  <c r="I4" i="4" s="1"/>
  <c r="J4" i="4" s="1"/>
  <c r="F5" i="4"/>
  <c r="G6" i="4" s="1"/>
  <c r="I6" i="4" s="1"/>
  <c r="J6" i="4" s="1"/>
  <c r="F9" i="4"/>
  <c r="G10" i="4" s="1"/>
  <c r="I10" i="4" s="1"/>
  <c r="J10" i="4" s="1"/>
  <c r="E4" i="4"/>
  <c r="F4" i="4" s="1"/>
  <c r="G5" i="4" s="1"/>
  <c r="I5" i="4" s="1"/>
  <c r="J5" i="4" s="1"/>
  <c r="F7" i="4"/>
  <c r="G8" i="4" s="1"/>
  <c r="I8" i="4" s="1"/>
  <c r="J8" i="4" s="1"/>
  <c r="E8" i="4"/>
  <c r="F8" i="4" s="1"/>
  <c r="G9" i="4" s="1"/>
  <c r="I9" i="4" s="1"/>
  <c r="J9" i="4" s="1"/>
  <c r="F11" i="4"/>
  <c r="G12" i="4" s="1"/>
  <c r="I12" i="4" s="1"/>
  <c r="J12" i="4" s="1"/>
  <c r="B33" i="1"/>
  <c r="B28" i="1"/>
  <c r="B23" i="1"/>
  <c r="C28" i="1" l="1"/>
  <c r="C23" i="1"/>
  <c r="C33" i="1"/>
  <c r="O67" i="4"/>
  <c r="P67" i="4" s="1"/>
  <c r="Q68" i="4" s="1"/>
  <c r="S68" i="4" s="1"/>
  <c r="O75" i="4"/>
  <c r="P75" i="4" s="1"/>
  <c r="Q76" i="4" s="1"/>
  <c r="S76" i="4" s="1"/>
  <c r="O55" i="4"/>
  <c r="P55" i="4" s="1"/>
  <c r="Q56" i="4" s="1"/>
  <c r="S56" i="4" s="1"/>
  <c r="O71" i="4"/>
  <c r="P71" i="4" s="1"/>
  <c r="Q72" i="4" s="1"/>
  <c r="S72" i="4" s="1"/>
  <c r="O89" i="4"/>
  <c r="P89" i="4" s="1"/>
  <c r="Q90" i="4" s="1"/>
  <c r="S90" i="4" s="1"/>
  <c r="O69" i="4"/>
  <c r="P69" i="4" s="1"/>
  <c r="Q70" i="4" s="1"/>
  <c r="S70" i="4" s="1"/>
  <c r="O87" i="4"/>
  <c r="P87" i="4" s="1"/>
  <c r="Q88" i="4" s="1"/>
  <c r="S88" i="4" s="1"/>
  <c r="O77" i="4"/>
  <c r="P77" i="4" s="1"/>
  <c r="Q78" i="4" s="1"/>
  <c r="S78" i="4" s="1"/>
  <c r="P47" i="4"/>
  <c r="Q48" i="4" s="1"/>
  <c r="S48" i="4" s="1"/>
  <c r="O79" i="4"/>
  <c r="P79" i="4" s="1"/>
  <c r="Q80" i="4" s="1"/>
  <c r="S80" i="4" s="1"/>
  <c r="O73" i="4"/>
  <c r="P73" i="4" s="1"/>
  <c r="Q74" i="4" s="1"/>
  <c r="S74" i="4" s="1"/>
  <c r="O83" i="4"/>
  <c r="P83" i="4" s="1"/>
  <c r="Q84" i="4" s="1"/>
  <c r="S84" i="4" s="1"/>
  <c r="O57" i="4"/>
  <c r="P57" i="4" s="1"/>
  <c r="Q58" i="4" s="1"/>
  <c r="S58" i="4" s="1"/>
  <c r="O65" i="4"/>
  <c r="P65" i="4" s="1"/>
  <c r="Q66" i="4" s="1"/>
  <c r="S66" i="4" s="1"/>
  <c r="O81" i="4"/>
  <c r="P81" i="4" s="1"/>
  <c r="Q82" i="4" s="1"/>
  <c r="S82" i="4" s="1"/>
  <c r="O61" i="4"/>
  <c r="P61" i="4" s="1"/>
  <c r="Q62" i="4" s="1"/>
  <c r="S62" i="4" s="1"/>
  <c r="O59" i="4"/>
  <c r="P59" i="4" s="1"/>
  <c r="Q60" i="4" s="1"/>
  <c r="S60" i="4" s="1"/>
  <c r="O85" i="4"/>
  <c r="P85" i="4" s="1"/>
  <c r="Q86" i="4" s="1"/>
  <c r="S86" i="4" s="1"/>
  <c r="O53" i="4"/>
  <c r="P53" i="4" s="1"/>
  <c r="Q54" i="4" s="1"/>
  <c r="S54" i="4" s="1"/>
  <c r="EP3" i="4"/>
  <c r="EQ4" i="4" s="1"/>
  <c r="ES4" i="4" s="1"/>
  <c r="DB3" i="4"/>
  <c r="DC4" i="4" s="1"/>
  <c r="DE4" i="4" s="1"/>
  <c r="DF4" i="4" s="1"/>
  <c r="DF3" i="4"/>
  <c r="DG3" i="4" s="1"/>
  <c r="DH4" i="4" s="1"/>
  <c r="DJ4" i="4" s="1"/>
  <c r="CW3" i="4"/>
  <c r="CX4" i="4" s="1"/>
  <c r="CZ4" i="4" s="1"/>
  <c r="DA4" i="4" s="1"/>
  <c r="CR3" i="4"/>
  <c r="CS4" i="4" s="1"/>
  <c r="CU4" i="4" s="1"/>
  <c r="CV4" i="4" s="1"/>
  <c r="CM3" i="4"/>
  <c r="CN4" i="4" s="1"/>
  <c r="CP4" i="4" s="1"/>
  <c r="CQ4" i="4" s="1"/>
  <c r="CR4" i="4"/>
  <c r="CS5" i="4" s="1"/>
  <c r="CU5" i="4" s="1"/>
  <c r="CH4" i="4"/>
  <c r="CI5" i="4" s="1"/>
  <c r="CK5" i="4" s="1"/>
  <c r="AJ3" i="4"/>
  <c r="AK4" i="4" s="1"/>
  <c r="AM4" i="4" s="1"/>
  <c r="AN4" i="4" s="1"/>
  <c r="AT4" i="4"/>
  <c r="AU5" i="4" s="1"/>
  <c r="AW5" i="4" s="1"/>
  <c r="AO4" i="4"/>
  <c r="AP5" i="4" s="1"/>
  <c r="AR5" i="4" s="1"/>
  <c r="P41" i="4"/>
  <c r="Q42" i="4" s="1"/>
  <c r="S42" i="4" s="1"/>
  <c r="P31" i="4"/>
  <c r="Q32" i="4" s="1"/>
  <c r="S32" i="4" s="1"/>
  <c r="P27" i="4"/>
  <c r="Q28" i="4" s="1"/>
  <c r="S28" i="4" s="1"/>
  <c r="P25" i="4"/>
  <c r="Q26" i="4" s="1"/>
  <c r="S26" i="4" s="1"/>
  <c r="K9" i="4"/>
  <c r="L10" i="4" s="1"/>
  <c r="N10" i="4" s="1"/>
  <c r="K11" i="4"/>
  <c r="L12" i="4" s="1"/>
  <c r="N12" i="4" s="1"/>
  <c r="J13" i="4"/>
  <c r="K13" i="4" s="1"/>
  <c r="L14" i="4" s="1"/>
  <c r="N14" i="4" s="1"/>
  <c r="J7" i="4"/>
  <c r="K7" i="4" s="1"/>
  <c r="L8" i="4" s="1"/>
  <c r="N8" i="4" s="1"/>
  <c r="J3" i="4"/>
  <c r="K3" i="4" s="1"/>
  <c r="L4" i="4" s="1"/>
  <c r="N4" i="4" s="1"/>
  <c r="O29" i="4"/>
  <c r="P29" i="4" s="1"/>
  <c r="Q30" i="4" s="1"/>
  <c r="S30" i="4" s="1"/>
  <c r="O19" i="4"/>
  <c r="P19" i="4" s="1"/>
  <c r="Q20" i="4" s="1"/>
  <c r="S20" i="4" s="1"/>
  <c r="J14" i="4"/>
  <c r="K14" i="4" s="1"/>
  <c r="L15" i="4" s="1"/>
  <c r="N15" i="4" s="1"/>
  <c r="O21" i="4"/>
  <c r="P21" i="4" s="1"/>
  <c r="Q22" i="4" s="1"/>
  <c r="S22" i="4" s="1"/>
  <c r="O49" i="4"/>
  <c r="P49" i="4" s="1"/>
  <c r="Q50" i="4" s="1"/>
  <c r="S50" i="4" s="1"/>
  <c r="O35" i="4"/>
  <c r="P35" i="4" s="1"/>
  <c r="Q36" i="4" s="1"/>
  <c r="S36" i="4" s="1"/>
  <c r="O33" i="4"/>
  <c r="P33" i="4" s="1"/>
  <c r="Q34" i="4" s="1"/>
  <c r="S34" i="4" s="1"/>
  <c r="K12" i="4"/>
  <c r="L13" i="4" s="1"/>
  <c r="N13" i="4" s="1"/>
  <c r="K5" i="4"/>
  <c r="L6" i="4" s="1"/>
  <c r="N6" i="4" s="1"/>
  <c r="K8" i="4"/>
  <c r="L9" i="4" s="1"/>
  <c r="N9" i="4" s="1"/>
  <c r="K4" i="4"/>
  <c r="L5" i="4" s="1"/>
  <c r="N5" i="4" s="1"/>
  <c r="K10" i="4"/>
  <c r="L11" i="4" s="1"/>
  <c r="N11" i="4" s="1"/>
  <c r="K6" i="4"/>
  <c r="L7" i="4" s="1"/>
  <c r="N7" i="4" s="1"/>
  <c r="O17" i="4"/>
  <c r="P17" i="4" s="1"/>
  <c r="Q18" i="4" s="1"/>
  <c r="S18" i="4" s="1"/>
  <c r="O23" i="4"/>
  <c r="P23" i="4" s="1"/>
  <c r="Q24" i="4" s="1"/>
  <c r="S24" i="4" s="1"/>
  <c r="O39" i="4"/>
  <c r="P39" i="4" s="1"/>
  <c r="Q40" i="4" s="1"/>
  <c r="S40" i="4" s="1"/>
  <c r="O37" i="4"/>
  <c r="P37" i="4" s="1"/>
  <c r="Q38" i="4" s="1"/>
  <c r="S38" i="4" s="1"/>
  <c r="O45" i="4"/>
  <c r="P45" i="4" s="1"/>
  <c r="Q46" i="4" s="1"/>
  <c r="S46" i="4" s="1"/>
  <c r="O43" i="4"/>
  <c r="P43" i="4" s="1"/>
  <c r="Q44" i="4" s="1"/>
  <c r="S44" i="4" s="1"/>
  <c r="O51" i="4"/>
  <c r="P51" i="4" s="1"/>
  <c r="Q52" i="4" s="1"/>
  <c r="S52" i="4" s="1"/>
  <c r="B18" i="1"/>
  <c r="B13" i="1"/>
  <c r="B19" i="1" l="1"/>
  <c r="B20" i="1" s="1"/>
  <c r="C18" i="1"/>
  <c r="C13" i="1"/>
  <c r="DG4" i="4"/>
  <c r="DH5" i="4" s="1"/>
  <c r="DJ5" i="4" s="1"/>
  <c r="CW4" i="4"/>
  <c r="CX5" i="4" s="1"/>
  <c r="CZ5" i="4" s="1"/>
  <c r="DB4" i="4"/>
  <c r="DC5" i="4" s="1"/>
  <c r="DE5" i="4" s="1"/>
  <c r="DF5" i="4" s="1"/>
  <c r="DG5" i="4" s="1"/>
  <c r="DH6" i="4" s="1"/>
  <c r="DJ6" i="4" s="1"/>
  <c r="DK5" i="4"/>
  <c r="DL5" i="4"/>
  <c r="DM6" i="4" s="1"/>
  <c r="DO6" i="4" s="1"/>
  <c r="DA5" i="4"/>
  <c r="DB5" i="4" s="1"/>
  <c r="DC6" i="4" s="1"/>
  <c r="DE6" i="4" s="1"/>
  <c r="CV5" i="4"/>
  <c r="CW5" i="4" s="1"/>
  <c r="CX6" i="4" s="1"/>
  <c r="CZ6" i="4" s="1"/>
  <c r="CL5" i="4"/>
  <c r="CM5" i="4"/>
  <c r="CN6" i="4" s="1"/>
  <c r="CP6" i="4" s="1"/>
  <c r="AS5" i="4"/>
  <c r="AT5" i="4" s="1"/>
  <c r="AU6" i="4" s="1"/>
  <c r="AW6" i="4" s="1"/>
  <c r="O7" i="4"/>
  <c r="P7" i="4" s="1"/>
  <c r="Q8" i="4" s="1"/>
  <c r="S8" i="4" s="1"/>
  <c r="O5" i="4"/>
  <c r="P5" i="4" s="1"/>
  <c r="Q6" i="4" s="1"/>
  <c r="S6" i="4" s="1"/>
  <c r="O15" i="4"/>
  <c r="P15" i="4" s="1"/>
  <c r="Q16" i="4" s="1"/>
  <c r="S16" i="4" s="1"/>
  <c r="O11" i="4"/>
  <c r="P11" i="4" s="1"/>
  <c r="Q12" i="4" s="1"/>
  <c r="S12" i="4" s="1"/>
  <c r="O9" i="4"/>
  <c r="P9" i="4" s="1"/>
  <c r="Q10" i="4" s="1"/>
  <c r="S10" i="4" s="1"/>
  <c r="O13" i="4"/>
  <c r="P13" i="4" s="1"/>
  <c r="Q14" i="4" s="1"/>
  <c r="S14" i="4" s="1"/>
  <c r="B14" i="1"/>
  <c r="B8" i="1"/>
  <c r="C8" i="1" l="1"/>
  <c r="C20" i="1"/>
  <c r="C14" i="1"/>
  <c r="C19" i="1"/>
  <c r="DF6" i="4"/>
  <c r="DG6" i="4" s="1"/>
  <c r="DH7" i="4" s="1"/>
  <c r="DJ7" i="4" s="1"/>
  <c r="DA6" i="4"/>
  <c r="DB6" i="4" s="1"/>
  <c r="DC7" i="4" s="1"/>
  <c r="DE7" i="4" s="1"/>
  <c r="CQ6" i="4"/>
  <c r="CR6" i="4" s="1"/>
  <c r="CS7" i="4" s="1"/>
  <c r="CU7" i="4" s="1"/>
  <c r="CV7" i="4" s="1"/>
  <c r="CW7" i="4" s="1"/>
  <c r="CX8" i="4" s="1"/>
  <c r="CZ8" i="4" s="1"/>
  <c r="B15" i="1"/>
  <c r="B21" i="1"/>
  <c r="B9" i="1"/>
  <c r="C21" i="1" l="1"/>
  <c r="C9" i="1"/>
  <c r="C15" i="1"/>
  <c r="DK7" i="4"/>
  <c r="DL7" i="4" s="1"/>
  <c r="DM8" i="4" s="1"/>
  <c r="DO8" i="4" s="1"/>
  <c r="DF7" i="4"/>
  <c r="DG7" i="4" s="1"/>
  <c r="DH8" i="4" s="1"/>
  <c r="DJ8" i="4" s="1"/>
  <c r="DA8" i="4"/>
  <c r="DB8" i="4" s="1"/>
  <c r="DC9" i="4" s="1"/>
  <c r="DE9" i="4" s="1"/>
  <c r="B16" i="1"/>
  <c r="B10" i="1"/>
  <c r="C16" i="1" l="1"/>
  <c r="C10" i="1"/>
  <c r="DP8" i="4"/>
  <c r="DQ8" i="4" s="1"/>
  <c r="DR9" i="4" s="1"/>
  <c r="DT9" i="4" s="1"/>
  <c r="DU9" i="4" s="1"/>
  <c r="DV9" i="4" s="1"/>
  <c r="DW10" i="4" s="1"/>
  <c r="DY10" i="4" s="1"/>
  <c r="DF9" i="4"/>
  <c r="DG9" i="4" s="1"/>
  <c r="DH10" i="4" s="1"/>
  <c r="DJ10" i="4" s="1"/>
  <c r="B11" i="1"/>
  <c r="B24" i="1"/>
  <c r="B25" i="1"/>
  <c r="B29" i="1"/>
  <c r="B30" i="1"/>
  <c r="B34" i="1"/>
  <c r="B35" i="1"/>
  <c r="B36" i="1" s="1"/>
  <c r="B44" i="1"/>
  <c r="C36" i="1" l="1"/>
  <c r="B37" i="1"/>
  <c r="B31" i="1"/>
  <c r="C30" i="1"/>
  <c r="C11" i="1"/>
  <c r="B45" i="1"/>
  <c r="C44" i="1"/>
  <c r="C34" i="1"/>
  <c r="C29" i="1"/>
  <c r="C24" i="1"/>
  <c r="C35" i="1"/>
  <c r="B26" i="1"/>
  <c r="C25" i="1"/>
  <c r="B46" i="1"/>
  <c r="O10" i="4"/>
  <c r="P10" i="4" s="1"/>
  <c r="Q11" i="4" s="1"/>
  <c r="S11" i="4" s="1"/>
  <c r="T11" i="4" s="1"/>
  <c r="U11" i="4" s="1"/>
  <c r="V12" i="4" s="1"/>
  <c r="X12" i="4" s="1"/>
  <c r="Y12" i="4" s="1"/>
  <c r="Z12" i="4" s="1"/>
  <c r="AA13" i="4" s="1"/>
  <c r="AC13" i="4" s="1"/>
  <c r="O6" i="4"/>
  <c r="P6" i="4" s="1"/>
  <c r="Q7" i="4" s="1"/>
  <c r="S7" i="4" s="1"/>
  <c r="T7" i="4" s="1"/>
  <c r="U7" i="4" s="1"/>
  <c r="V8" i="4" s="1"/>
  <c r="X8" i="4" s="1"/>
  <c r="Y8" i="4" s="1"/>
  <c r="Z8" i="4" s="1"/>
  <c r="AA9" i="4" s="1"/>
  <c r="AC9" i="4" s="1"/>
  <c r="O84" i="4"/>
  <c r="P84" i="4" s="1"/>
  <c r="Q85" i="4" s="1"/>
  <c r="S85" i="4" s="1"/>
  <c r="O70" i="4"/>
  <c r="P70" i="4" s="1"/>
  <c r="Q71" i="4" s="1"/>
  <c r="S71" i="4" s="1"/>
  <c r="O62" i="4"/>
  <c r="P62" i="4" s="1"/>
  <c r="Q63" i="4" s="1"/>
  <c r="S63" i="4" s="1"/>
  <c r="O54" i="4"/>
  <c r="P54" i="4" s="1"/>
  <c r="Q55" i="4" s="1"/>
  <c r="S55" i="4" s="1"/>
  <c r="O46" i="4"/>
  <c r="P46" i="4" s="1"/>
  <c r="Q47" i="4" s="1"/>
  <c r="S47" i="4" s="1"/>
  <c r="T47" i="4" s="1"/>
  <c r="U47" i="4" s="1"/>
  <c r="V48" i="4" s="1"/>
  <c r="X48" i="4" s="1"/>
  <c r="O42" i="4"/>
  <c r="P42" i="4" s="1"/>
  <c r="Q43" i="4" s="1"/>
  <c r="S43" i="4" s="1"/>
  <c r="T43" i="4" s="1"/>
  <c r="U43" i="4" s="1"/>
  <c r="V44" i="4" s="1"/>
  <c r="X44" i="4" s="1"/>
  <c r="O28" i="4"/>
  <c r="P28" i="4" s="1"/>
  <c r="Q29" i="4" s="1"/>
  <c r="S29" i="4" s="1"/>
  <c r="T29" i="4" s="1"/>
  <c r="U29" i="4" s="1"/>
  <c r="V30" i="4" s="1"/>
  <c r="X30" i="4" s="1"/>
  <c r="Y30" i="4" s="1"/>
  <c r="Z30" i="4" s="1"/>
  <c r="AA31" i="4" s="1"/>
  <c r="AC31" i="4" s="1"/>
  <c r="AD31" i="4" s="1"/>
  <c r="AE31" i="4" s="1"/>
  <c r="AF32" i="4" s="1"/>
  <c r="AH32" i="4" s="1"/>
  <c r="O90" i="4"/>
  <c r="P90" i="4" s="1"/>
  <c r="O86" i="4"/>
  <c r="P86" i="4" s="1"/>
  <c r="Q87" i="4" s="1"/>
  <c r="S87" i="4" s="1"/>
  <c r="O78" i="4"/>
  <c r="P78" i="4" s="1"/>
  <c r="Q79" i="4" s="1"/>
  <c r="S79" i="4" s="1"/>
  <c r="O72" i="4"/>
  <c r="P72" i="4" s="1"/>
  <c r="Q73" i="4" s="1"/>
  <c r="S73" i="4" s="1"/>
  <c r="O66" i="4"/>
  <c r="P66" i="4" s="1"/>
  <c r="Q67" i="4" s="1"/>
  <c r="S67" i="4" s="1"/>
  <c r="O58" i="4"/>
  <c r="P58" i="4" s="1"/>
  <c r="Q59" i="4" s="1"/>
  <c r="S59" i="4" s="1"/>
  <c r="O48" i="4"/>
  <c r="P48" i="4" s="1"/>
  <c r="Q49" i="4" s="1"/>
  <c r="S49" i="4" s="1"/>
  <c r="T49" i="4" s="1"/>
  <c r="U49" i="4" s="1"/>
  <c r="V50" i="4" s="1"/>
  <c r="X50" i="4" s="1"/>
  <c r="O38" i="4"/>
  <c r="P38" i="4" s="1"/>
  <c r="Q39" i="4" s="1"/>
  <c r="S39" i="4" s="1"/>
  <c r="T39" i="4" s="1"/>
  <c r="U39" i="4" s="1"/>
  <c r="V40" i="4" s="1"/>
  <c r="X40" i="4" s="1"/>
  <c r="O32" i="4"/>
  <c r="P32" i="4" s="1"/>
  <c r="Q33" i="4" s="1"/>
  <c r="S33" i="4" s="1"/>
  <c r="T33" i="4" s="1"/>
  <c r="U33" i="4" s="1"/>
  <c r="V34" i="4" s="1"/>
  <c r="X34" i="4" s="1"/>
  <c r="O26" i="4"/>
  <c r="P26" i="4" s="1"/>
  <c r="Q27" i="4" s="1"/>
  <c r="S27" i="4" s="1"/>
  <c r="T27" i="4" s="1"/>
  <c r="U27" i="4" s="1"/>
  <c r="V28" i="4" s="1"/>
  <c r="X28" i="4" s="1"/>
  <c r="O22" i="4"/>
  <c r="P22" i="4" s="1"/>
  <c r="Q23" i="4" s="1"/>
  <c r="S23" i="4" s="1"/>
  <c r="T23" i="4" s="1"/>
  <c r="U23" i="4" s="1"/>
  <c r="V24" i="4" s="1"/>
  <c r="X24" i="4" s="1"/>
  <c r="O16" i="4"/>
  <c r="P16" i="4" s="1"/>
  <c r="Q17" i="4" s="1"/>
  <c r="S17" i="4" s="1"/>
  <c r="T17" i="4" s="1"/>
  <c r="U17" i="4" s="1"/>
  <c r="V18" i="4" s="1"/>
  <c r="X18" i="4" s="1"/>
  <c r="O4" i="4"/>
  <c r="P4" i="4" s="1"/>
  <c r="Q5" i="4" s="1"/>
  <c r="S5" i="4" s="1"/>
  <c r="T5" i="4" s="1"/>
  <c r="U5" i="4" s="1"/>
  <c r="V6" i="4" s="1"/>
  <c r="X6" i="4" s="1"/>
  <c r="O8" i="4"/>
  <c r="P8" i="4" s="1"/>
  <c r="Q9" i="4" s="1"/>
  <c r="S9" i="4" s="1"/>
  <c r="T9" i="4" s="1"/>
  <c r="U9" i="4" s="1"/>
  <c r="V10" i="4" s="1"/>
  <c r="X10" i="4" s="1"/>
  <c r="O12" i="4"/>
  <c r="P12" i="4" s="1"/>
  <c r="Q13" i="4" s="1"/>
  <c r="S13" i="4" s="1"/>
  <c r="T13" i="4" s="1"/>
  <c r="U13" i="4" s="1"/>
  <c r="V14" i="4" s="1"/>
  <c r="X14" i="4" s="1"/>
  <c r="O76" i="4"/>
  <c r="P76" i="4" s="1"/>
  <c r="Q77" i="4" s="1"/>
  <c r="S77" i="4" s="1"/>
  <c r="O64" i="4"/>
  <c r="P64" i="4" s="1"/>
  <c r="Q65" i="4" s="1"/>
  <c r="S65" i="4" s="1"/>
  <c r="O56" i="4"/>
  <c r="P56" i="4" s="1"/>
  <c r="Q57" i="4" s="1"/>
  <c r="S57" i="4" s="1"/>
  <c r="O50" i="4"/>
  <c r="P50" i="4" s="1"/>
  <c r="Q51" i="4" s="1"/>
  <c r="S51" i="4" s="1"/>
  <c r="T51" i="4" s="1"/>
  <c r="U51" i="4" s="1"/>
  <c r="V52" i="4" s="1"/>
  <c r="X52" i="4" s="1"/>
  <c r="O44" i="4"/>
  <c r="P44" i="4" s="1"/>
  <c r="Q45" i="4" s="1"/>
  <c r="S45" i="4" s="1"/>
  <c r="T45" i="4" s="1"/>
  <c r="U45" i="4" s="1"/>
  <c r="V46" i="4" s="1"/>
  <c r="X46" i="4" s="1"/>
  <c r="O36" i="4"/>
  <c r="P36" i="4" s="1"/>
  <c r="Q37" i="4" s="1"/>
  <c r="S37" i="4" s="1"/>
  <c r="T37" i="4" s="1"/>
  <c r="U37" i="4" s="1"/>
  <c r="V38" i="4" s="1"/>
  <c r="X38" i="4" s="1"/>
  <c r="O20" i="4"/>
  <c r="P20" i="4" s="1"/>
  <c r="Q21" i="4" s="1"/>
  <c r="S21" i="4" s="1"/>
  <c r="T21" i="4" s="1"/>
  <c r="U21" i="4" s="1"/>
  <c r="V22" i="4" s="1"/>
  <c r="X22" i="4" s="1"/>
  <c r="O88" i="4"/>
  <c r="P88" i="4" s="1"/>
  <c r="Q89" i="4" s="1"/>
  <c r="S89" i="4" s="1"/>
  <c r="O82" i="4"/>
  <c r="P82" i="4" s="1"/>
  <c r="Q83" i="4" s="1"/>
  <c r="S83" i="4" s="1"/>
  <c r="O74" i="4"/>
  <c r="P74" i="4" s="1"/>
  <c r="Q75" i="4" s="1"/>
  <c r="S75" i="4" s="1"/>
  <c r="O68" i="4"/>
  <c r="P68" i="4" s="1"/>
  <c r="Q69" i="4" s="1"/>
  <c r="S69" i="4" s="1"/>
  <c r="O60" i="4"/>
  <c r="P60" i="4" s="1"/>
  <c r="Q61" i="4" s="1"/>
  <c r="S61" i="4" s="1"/>
  <c r="O52" i="4"/>
  <c r="P52" i="4" s="1"/>
  <c r="Q53" i="4" s="1"/>
  <c r="S53" i="4" s="1"/>
  <c r="T53" i="4" s="1"/>
  <c r="U53" i="4" s="1"/>
  <c r="V54" i="4" s="1"/>
  <c r="X54" i="4" s="1"/>
  <c r="O40" i="4"/>
  <c r="P40" i="4" s="1"/>
  <c r="Q41" i="4" s="1"/>
  <c r="S41" i="4" s="1"/>
  <c r="T41" i="4" s="1"/>
  <c r="U41" i="4" s="1"/>
  <c r="V42" i="4" s="1"/>
  <c r="X42" i="4" s="1"/>
  <c r="O34" i="4"/>
  <c r="P34" i="4" s="1"/>
  <c r="Q35" i="4" s="1"/>
  <c r="S35" i="4" s="1"/>
  <c r="T35" i="4" s="1"/>
  <c r="U35" i="4" s="1"/>
  <c r="V36" i="4" s="1"/>
  <c r="X36" i="4" s="1"/>
  <c r="O30" i="4"/>
  <c r="P30" i="4" s="1"/>
  <c r="Q31" i="4" s="1"/>
  <c r="S31" i="4" s="1"/>
  <c r="T31" i="4" s="1"/>
  <c r="U31" i="4" s="1"/>
  <c r="V32" i="4" s="1"/>
  <c r="X32" i="4" s="1"/>
  <c r="O24" i="4"/>
  <c r="P24" i="4" s="1"/>
  <c r="Q25" i="4" s="1"/>
  <c r="S25" i="4" s="1"/>
  <c r="T25" i="4" s="1"/>
  <c r="U25" i="4" s="1"/>
  <c r="V26" i="4" s="1"/>
  <c r="X26" i="4" s="1"/>
  <c r="O18" i="4"/>
  <c r="P18" i="4" s="1"/>
  <c r="Q19" i="4" s="1"/>
  <c r="S19" i="4" s="1"/>
  <c r="T19" i="4" s="1"/>
  <c r="U19" i="4" s="1"/>
  <c r="V20" i="4" s="1"/>
  <c r="X20" i="4" s="1"/>
  <c r="O14" i="4"/>
  <c r="P14" i="4" s="1"/>
  <c r="Q15" i="4" s="1"/>
  <c r="S15" i="4" s="1"/>
  <c r="T15" i="4" s="1"/>
  <c r="U15" i="4" s="1"/>
  <c r="V16" i="4" s="1"/>
  <c r="X16" i="4" s="1"/>
  <c r="T10" i="4"/>
  <c r="U10" i="4" s="1"/>
  <c r="V11" i="4" s="1"/>
  <c r="X11" i="4" s="1"/>
  <c r="T6" i="4"/>
  <c r="U6" i="4" s="1"/>
  <c r="V7" i="4" s="1"/>
  <c r="X7" i="4" s="1"/>
  <c r="T84" i="4"/>
  <c r="U84" i="4" s="1"/>
  <c r="V85" i="4" s="1"/>
  <c r="X85" i="4" s="1"/>
  <c r="T76" i="4"/>
  <c r="U76" i="4" s="1"/>
  <c r="V77" i="4" s="1"/>
  <c r="X77" i="4" s="1"/>
  <c r="T70" i="4"/>
  <c r="U70" i="4" s="1"/>
  <c r="V71" i="4" s="1"/>
  <c r="X71" i="4" s="1"/>
  <c r="T28" i="4"/>
  <c r="U28" i="4" s="1"/>
  <c r="V29" i="4" s="1"/>
  <c r="X29" i="4" s="1"/>
  <c r="T86" i="4"/>
  <c r="U86" i="4" s="1"/>
  <c r="V87" i="4" s="1"/>
  <c r="X87" i="4" s="1"/>
  <c r="T82" i="4"/>
  <c r="U82" i="4" s="1"/>
  <c r="V83" i="4" s="1"/>
  <c r="X83" i="4" s="1"/>
  <c r="Y83" i="4" s="1"/>
  <c r="Z83" i="4" s="1"/>
  <c r="AA84" i="4" s="1"/>
  <c r="AC84" i="4" s="1"/>
  <c r="T80" i="4"/>
  <c r="U80" i="4" s="1"/>
  <c r="V81" i="4" s="1"/>
  <c r="X81" i="4" s="1"/>
  <c r="T78" i="4"/>
  <c r="U78" i="4" s="1"/>
  <c r="V79" i="4" s="1"/>
  <c r="X79" i="4" s="1"/>
  <c r="Y79" i="4" s="1"/>
  <c r="Z79" i="4" s="1"/>
  <c r="AA80" i="4" s="1"/>
  <c r="AC80" i="4" s="1"/>
  <c r="T74" i="4"/>
  <c r="U74" i="4" s="1"/>
  <c r="V75" i="4" s="1"/>
  <c r="X75" i="4" s="1"/>
  <c r="Y75" i="4" s="1"/>
  <c r="Z75" i="4" s="1"/>
  <c r="AA76" i="4" s="1"/>
  <c r="AC76" i="4" s="1"/>
  <c r="T72" i="4"/>
  <c r="U72" i="4" s="1"/>
  <c r="V73" i="4" s="1"/>
  <c r="X73" i="4" s="1"/>
  <c r="T16" i="4"/>
  <c r="U16" i="4" s="1"/>
  <c r="V17" i="4" s="1"/>
  <c r="X17" i="4" s="1"/>
  <c r="T8" i="4"/>
  <c r="U8" i="4" s="1"/>
  <c r="V9" i="4" s="1"/>
  <c r="X9" i="4" s="1"/>
  <c r="T12" i="4"/>
  <c r="U12" i="4" s="1"/>
  <c r="V13" i="4" s="1"/>
  <c r="X13" i="4" s="1"/>
  <c r="T64" i="4"/>
  <c r="U64" i="4" s="1"/>
  <c r="V65" i="4" s="1"/>
  <c r="X65" i="4" s="1"/>
  <c r="T62" i="4"/>
  <c r="U62" i="4" s="1"/>
  <c r="V63" i="4" s="1"/>
  <c r="X63" i="4" s="1"/>
  <c r="T56" i="4"/>
  <c r="U56" i="4" s="1"/>
  <c r="V57" i="4" s="1"/>
  <c r="X57" i="4" s="1"/>
  <c r="T54" i="4"/>
  <c r="U54" i="4" s="1"/>
  <c r="V55" i="4" s="1"/>
  <c r="X55" i="4" s="1"/>
  <c r="T50" i="4"/>
  <c r="U50" i="4" s="1"/>
  <c r="V51" i="4" s="1"/>
  <c r="X51" i="4" s="1"/>
  <c r="T46" i="4"/>
  <c r="U46" i="4" s="1"/>
  <c r="V47" i="4" s="1"/>
  <c r="X47" i="4" s="1"/>
  <c r="T44" i="4"/>
  <c r="U44" i="4" s="1"/>
  <c r="V45" i="4" s="1"/>
  <c r="X45" i="4" s="1"/>
  <c r="T42" i="4"/>
  <c r="U42" i="4" s="1"/>
  <c r="V43" i="4" s="1"/>
  <c r="X43" i="4" s="1"/>
  <c r="T36" i="4"/>
  <c r="U36" i="4" s="1"/>
  <c r="V37" i="4" s="1"/>
  <c r="X37" i="4" s="1"/>
  <c r="T20" i="4"/>
  <c r="U20" i="4" s="1"/>
  <c r="V21" i="4" s="1"/>
  <c r="X21" i="4" s="1"/>
  <c r="T90" i="4"/>
  <c r="U90" i="4" s="1"/>
  <c r="T88" i="4"/>
  <c r="U88" i="4" s="1"/>
  <c r="V89" i="4" s="1"/>
  <c r="X89" i="4" s="1"/>
  <c r="T81" i="4"/>
  <c r="U81" i="4" s="1"/>
  <c r="V82" i="4" s="1"/>
  <c r="X82" i="4" s="1"/>
  <c r="T68" i="4"/>
  <c r="U68" i="4" s="1"/>
  <c r="V69" i="4" s="1"/>
  <c r="X69" i="4" s="1"/>
  <c r="T66" i="4"/>
  <c r="U66" i="4" s="1"/>
  <c r="V67" i="4" s="1"/>
  <c r="X67" i="4" s="1"/>
  <c r="Y67" i="4" s="1"/>
  <c r="Z67" i="4" s="1"/>
  <c r="AA68" i="4" s="1"/>
  <c r="AC68" i="4" s="1"/>
  <c r="T60" i="4"/>
  <c r="U60" i="4" s="1"/>
  <c r="V61" i="4" s="1"/>
  <c r="X61" i="4" s="1"/>
  <c r="T58" i="4"/>
  <c r="U58" i="4" s="1"/>
  <c r="V59" i="4" s="1"/>
  <c r="X59" i="4" s="1"/>
  <c r="Y59" i="4" s="1"/>
  <c r="Z59" i="4" s="1"/>
  <c r="AA60" i="4" s="1"/>
  <c r="AC60" i="4" s="1"/>
  <c r="T52" i="4"/>
  <c r="U52" i="4" s="1"/>
  <c r="V53" i="4" s="1"/>
  <c r="X53" i="4" s="1"/>
  <c r="T48" i="4"/>
  <c r="U48" i="4" s="1"/>
  <c r="V49" i="4" s="1"/>
  <c r="X49" i="4" s="1"/>
  <c r="Y49" i="4" s="1"/>
  <c r="Z49" i="4" s="1"/>
  <c r="AA50" i="4" s="1"/>
  <c r="AC50" i="4" s="1"/>
  <c r="T40" i="4"/>
  <c r="U40" i="4" s="1"/>
  <c r="V41" i="4" s="1"/>
  <c r="X41" i="4" s="1"/>
  <c r="T38" i="4"/>
  <c r="U38" i="4" s="1"/>
  <c r="V39" i="4" s="1"/>
  <c r="X39" i="4" s="1"/>
  <c r="T32" i="4"/>
  <c r="U32" i="4" s="1"/>
  <c r="V33" i="4" s="1"/>
  <c r="X33" i="4" s="1"/>
  <c r="T30" i="4"/>
  <c r="U30" i="4" s="1"/>
  <c r="V31" i="4" s="1"/>
  <c r="X31" i="4" s="1"/>
  <c r="T26" i="4"/>
  <c r="U26" i="4" s="1"/>
  <c r="V27" i="4" s="1"/>
  <c r="X27" i="4" s="1"/>
  <c r="T24" i="4"/>
  <c r="U24" i="4" s="1"/>
  <c r="V25" i="4" s="1"/>
  <c r="X25" i="4" s="1"/>
  <c r="T22" i="4"/>
  <c r="U22" i="4" s="1"/>
  <c r="V23" i="4" s="1"/>
  <c r="X23" i="4" s="1"/>
  <c r="T18" i="4"/>
  <c r="U18" i="4" s="1"/>
  <c r="V19" i="4" s="1"/>
  <c r="X19" i="4" s="1"/>
  <c r="T14" i="4"/>
  <c r="U14" i="4" s="1"/>
  <c r="V15" i="4" s="1"/>
  <c r="X15" i="4" s="1"/>
  <c r="T34" i="4"/>
  <c r="U34" i="4" s="1"/>
  <c r="V35" i="4" s="1"/>
  <c r="X35" i="4" s="1"/>
  <c r="AX3" i="4"/>
  <c r="AY3" i="4" s="1"/>
  <c r="AZ4" i="4" s="1"/>
  <c r="BB4" i="4" s="1"/>
  <c r="AX5" i="4"/>
  <c r="AY5" i="4" s="1"/>
  <c r="AZ6" i="4" s="1"/>
  <c r="BB6" i="4" s="1"/>
  <c r="AX6" i="4"/>
  <c r="AY6" i="4" s="1"/>
  <c r="AZ7" i="4" s="1"/>
  <c r="BB7" i="4" s="1"/>
  <c r="BM4" i="4"/>
  <c r="BN4" i="4" s="1"/>
  <c r="BO5" i="4" s="1"/>
  <c r="BQ5" i="4" s="1"/>
  <c r="DK2" i="4"/>
  <c r="DL2" i="4" s="1"/>
  <c r="DM3" i="4" s="1"/>
  <c r="DO3" i="4" s="1"/>
  <c r="DK10" i="4"/>
  <c r="DL10" i="4" s="1"/>
  <c r="DM11" i="4" s="1"/>
  <c r="DO11" i="4" s="1"/>
  <c r="DK4" i="4"/>
  <c r="DL4" i="4" s="1"/>
  <c r="DM5" i="4" s="1"/>
  <c r="DO5" i="4" s="1"/>
  <c r="DK6" i="4"/>
  <c r="DL6" i="4" s="1"/>
  <c r="DM7" i="4" s="1"/>
  <c r="DO7" i="4" s="1"/>
  <c r="DK8" i="4"/>
  <c r="DL8" i="4" s="1"/>
  <c r="DM9" i="4" s="1"/>
  <c r="DO9" i="4" s="1"/>
  <c r="DP2" i="4"/>
  <c r="DQ2" i="4" s="1"/>
  <c r="DR3" i="4" s="1"/>
  <c r="DT3" i="4" s="1"/>
  <c r="DP4" i="4"/>
  <c r="DQ4" i="4" s="1"/>
  <c r="DR5" i="4" s="1"/>
  <c r="DT5" i="4" s="1"/>
  <c r="DP6" i="4"/>
  <c r="DQ6" i="4" s="1"/>
  <c r="DR7" i="4" s="1"/>
  <c r="DT7" i="4" s="1"/>
  <c r="DU2" i="4"/>
  <c r="DV2" i="4" s="1"/>
  <c r="DW3" i="4" s="1"/>
  <c r="DY3" i="4" s="1"/>
  <c r="DZ2" i="4"/>
  <c r="EA2" i="4" s="1"/>
  <c r="EB3" i="4" s="1"/>
  <c r="ED3" i="4" s="1"/>
  <c r="DZ10" i="4"/>
  <c r="EA10" i="4" s="1"/>
  <c r="EB11" i="4" s="1"/>
  <c r="ED11" i="4" s="1"/>
  <c r="EE2" i="4"/>
  <c r="EF2" i="4" s="1"/>
  <c r="EG3" i="4" s="1"/>
  <c r="EI3" i="4" s="1"/>
  <c r="EO2" i="4"/>
  <c r="EP2" i="4" s="1"/>
  <c r="EQ3" i="4" s="1"/>
  <c r="ES3" i="4" s="1"/>
  <c r="ET2" i="4"/>
  <c r="EU2" i="4" s="1"/>
  <c r="EV3" i="4" s="1"/>
  <c r="EX3" i="4" s="1"/>
  <c r="ET4" i="4"/>
  <c r="EU4" i="4" s="1"/>
  <c r="EV5" i="4" s="1"/>
  <c r="EX5" i="4" s="1"/>
  <c r="FI4" i="4"/>
  <c r="FJ4" i="4" s="1"/>
  <c r="FK5" i="4" s="1"/>
  <c r="FM5" i="4" s="1"/>
  <c r="FS2" i="4"/>
  <c r="FT2" i="4" s="1"/>
  <c r="FU3" i="4" s="1"/>
  <c r="FW3" i="4" s="1"/>
  <c r="FX2" i="4"/>
  <c r="FY2" i="4" s="1"/>
  <c r="FZ3" i="4" s="1"/>
  <c r="GB3" i="4" s="1"/>
  <c r="GC2" i="4"/>
  <c r="GD2" i="4"/>
  <c r="GE3" i="4" s="1"/>
  <c r="AN2" i="4"/>
  <c r="AO2" i="4" s="1"/>
  <c r="AP3" i="4" s="1"/>
  <c r="AR3" i="4" s="1"/>
  <c r="C26" i="1" l="1"/>
  <c r="C31" i="1"/>
  <c r="C46" i="1"/>
  <c r="C45" i="1"/>
  <c r="C37" i="1"/>
  <c r="B38" i="1"/>
  <c r="AD60" i="4"/>
  <c r="AE60" i="4" s="1"/>
  <c r="AF61" i="4" s="1"/>
  <c r="AH61" i="4" s="1"/>
  <c r="Y82" i="4"/>
  <c r="Z82" i="4" s="1"/>
  <c r="AA83" i="4" s="1"/>
  <c r="AC83" i="4" s="1"/>
  <c r="Y57" i="4"/>
  <c r="Z57" i="4" s="1"/>
  <c r="AA58" i="4" s="1"/>
  <c r="AC58" i="4" s="1"/>
  <c r="AD80" i="4"/>
  <c r="AE80" i="4" s="1"/>
  <c r="AF81" i="4" s="1"/>
  <c r="AH81" i="4" s="1"/>
  <c r="Y77" i="4"/>
  <c r="Z77" i="4" s="1"/>
  <c r="AA78" i="4" s="1"/>
  <c r="AC78" i="4" s="1"/>
  <c r="Y61" i="4"/>
  <c r="Z61" i="4" s="1"/>
  <c r="AA62" i="4" s="1"/>
  <c r="AC62" i="4" s="1"/>
  <c r="Y69" i="4"/>
  <c r="Z69" i="4" s="1"/>
  <c r="AA70" i="4" s="1"/>
  <c r="AC70" i="4" s="1"/>
  <c r="Y89" i="4"/>
  <c r="Z89" i="4" s="1"/>
  <c r="AA90" i="4" s="1"/>
  <c r="AC90" i="4" s="1"/>
  <c r="Y55" i="4"/>
  <c r="Z55" i="4" s="1"/>
  <c r="AA56" i="4" s="1"/>
  <c r="AC56" i="4" s="1"/>
  <c r="Y63" i="4"/>
  <c r="Z63" i="4" s="1"/>
  <c r="AA64" i="4" s="1"/>
  <c r="AC64" i="4" s="1"/>
  <c r="AD76" i="4"/>
  <c r="AE76" i="4" s="1"/>
  <c r="AF77" i="4" s="1"/>
  <c r="AH77" i="4" s="1"/>
  <c r="Y81" i="4"/>
  <c r="Z81" i="4" s="1"/>
  <c r="AA82" i="4" s="1"/>
  <c r="AC82" i="4" s="1"/>
  <c r="Y87" i="4"/>
  <c r="Z87" i="4" s="1"/>
  <c r="AA88" i="4" s="1"/>
  <c r="AC88" i="4" s="1"/>
  <c r="Y71" i="4"/>
  <c r="Z71" i="4" s="1"/>
  <c r="AA72" i="4" s="1"/>
  <c r="AC72" i="4" s="1"/>
  <c r="Y85" i="4"/>
  <c r="Z85" i="4" s="1"/>
  <c r="AA86" i="4" s="1"/>
  <c r="AC86" i="4" s="1"/>
  <c r="T61" i="4"/>
  <c r="U61" i="4" s="1"/>
  <c r="V62" i="4" s="1"/>
  <c r="X62" i="4" s="1"/>
  <c r="T75" i="4"/>
  <c r="U75" i="4" s="1"/>
  <c r="V76" i="4" s="1"/>
  <c r="X76" i="4" s="1"/>
  <c r="T89" i="4"/>
  <c r="U89" i="4" s="1"/>
  <c r="V90" i="4" s="1"/>
  <c r="X90" i="4" s="1"/>
  <c r="T65" i="4"/>
  <c r="U65" i="4" s="1"/>
  <c r="V66" i="4" s="1"/>
  <c r="X66" i="4" s="1"/>
  <c r="T67" i="4"/>
  <c r="U67" i="4" s="1"/>
  <c r="V68" i="4" s="1"/>
  <c r="X68" i="4" s="1"/>
  <c r="T79" i="4"/>
  <c r="U79" i="4" s="1"/>
  <c r="V80" i="4" s="1"/>
  <c r="X80" i="4" s="1"/>
  <c r="T55" i="4"/>
  <c r="U55" i="4" s="1"/>
  <c r="V56" i="4" s="1"/>
  <c r="X56" i="4" s="1"/>
  <c r="T71" i="4"/>
  <c r="U71" i="4" s="1"/>
  <c r="V72" i="4" s="1"/>
  <c r="X72" i="4" s="1"/>
  <c r="AD68" i="4"/>
  <c r="AE68" i="4" s="1"/>
  <c r="AF69" i="4" s="1"/>
  <c r="AH69" i="4" s="1"/>
  <c r="Y65" i="4"/>
  <c r="Z65" i="4" s="1"/>
  <c r="AA66" i="4" s="1"/>
  <c r="AC66" i="4" s="1"/>
  <c r="Y73" i="4"/>
  <c r="Z73" i="4" s="1"/>
  <c r="AA74" i="4" s="1"/>
  <c r="AC74" i="4" s="1"/>
  <c r="AD84" i="4"/>
  <c r="AE84" i="4" s="1"/>
  <c r="AF85" i="4" s="1"/>
  <c r="AH85" i="4" s="1"/>
  <c r="T69" i="4"/>
  <c r="U69" i="4" s="1"/>
  <c r="V70" i="4" s="1"/>
  <c r="X70" i="4" s="1"/>
  <c r="T83" i="4"/>
  <c r="U83" i="4" s="1"/>
  <c r="V84" i="4" s="1"/>
  <c r="X84" i="4" s="1"/>
  <c r="T57" i="4"/>
  <c r="U57" i="4" s="1"/>
  <c r="V58" i="4" s="1"/>
  <c r="X58" i="4" s="1"/>
  <c r="T77" i="4"/>
  <c r="U77" i="4" s="1"/>
  <c r="V78" i="4" s="1"/>
  <c r="X78" i="4" s="1"/>
  <c r="T59" i="4"/>
  <c r="U59" i="4" s="1"/>
  <c r="V60" i="4" s="1"/>
  <c r="X60" i="4" s="1"/>
  <c r="T73" i="4"/>
  <c r="U73" i="4" s="1"/>
  <c r="V74" i="4" s="1"/>
  <c r="X74" i="4" s="1"/>
  <c r="T87" i="4"/>
  <c r="U87" i="4" s="1"/>
  <c r="V88" i="4" s="1"/>
  <c r="X88" i="4" s="1"/>
  <c r="T63" i="4"/>
  <c r="U63" i="4" s="1"/>
  <c r="V64" i="4" s="1"/>
  <c r="X64" i="4" s="1"/>
  <c r="T85" i="4"/>
  <c r="U85" i="4" s="1"/>
  <c r="V86" i="4" s="1"/>
  <c r="X86" i="4" s="1"/>
  <c r="GC3" i="4"/>
  <c r="GD3" i="4" s="1"/>
  <c r="GE4" i="4" s="1"/>
  <c r="FX3" i="4"/>
  <c r="FY3" i="4"/>
  <c r="FZ4" i="4" s="1"/>
  <c r="GB4" i="4" s="1"/>
  <c r="FN5" i="4"/>
  <c r="FO5" i="4" s="1"/>
  <c r="FP6" i="4" s="1"/>
  <c r="FR6" i="4" s="1"/>
  <c r="EY3" i="4"/>
  <c r="EZ3" i="4" s="1"/>
  <c r="FA4" i="4" s="1"/>
  <c r="FC4" i="4" s="1"/>
  <c r="ET3" i="4"/>
  <c r="EU3" i="4"/>
  <c r="EV4" i="4" s="1"/>
  <c r="EX4" i="4" s="1"/>
  <c r="EJ3" i="4"/>
  <c r="EK3" i="4" s="1"/>
  <c r="EL4" i="4" s="1"/>
  <c r="EN4" i="4" s="1"/>
  <c r="EE3" i="4"/>
  <c r="EF3" i="4" s="1"/>
  <c r="EG4" i="4" s="1"/>
  <c r="EI4" i="4" s="1"/>
  <c r="DZ3" i="4"/>
  <c r="EA3" i="4" s="1"/>
  <c r="EB4" i="4" s="1"/>
  <c r="ED4" i="4" s="1"/>
  <c r="DU3" i="4"/>
  <c r="DV3" i="4" s="1"/>
  <c r="DW4" i="4" s="1"/>
  <c r="DY4" i="4" s="1"/>
  <c r="DU5" i="4"/>
  <c r="DV5" i="4" s="1"/>
  <c r="DW6" i="4" s="1"/>
  <c r="DY6" i="4" s="1"/>
  <c r="DP5" i="4"/>
  <c r="DQ5" i="4" s="1"/>
  <c r="DR6" i="4" s="1"/>
  <c r="DT6" i="4" s="1"/>
  <c r="DU7" i="4"/>
  <c r="DV7" i="4" s="1"/>
  <c r="DW8" i="4" s="1"/>
  <c r="DY8" i="4" s="1"/>
  <c r="DP7" i="4"/>
  <c r="DQ7" i="4" s="1"/>
  <c r="DR8" i="4" s="1"/>
  <c r="DT8" i="4" s="1"/>
  <c r="EE11" i="4"/>
  <c r="EF11" i="4" s="1"/>
  <c r="EG12" i="4" s="1"/>
  <c r="EI12" i="4" s="1"/>
  <c r="DP9" i="4"/>
  <c r="DQ9" i="4"/>
  <c r="DR10" i="4" s="1"/>
  <c r="DT10" i="4" s="1"/>
  <c r="DP11" i="4"/>
  <c r="DQ11" i="4"/>
  <c r="DR12" i="4" s="1"/>
  <c r="DT12" i="4" s="1"/>
  <c r="BR5" i="4"/>
  <c r="BS5" i="4" s="1"/>
  <c r="BT6" i="4" s="1"/>
  <c r="BV6" i="4" s="1"/>
  <c r="BC4" i="4"/>
  <c r="BD4" i="4" s="1"/>
  <c r="BE5" i="4" s="1"/>
  <c r="BG5" i="4" s="1"/>
  <c r="BC6" i="4"/>
  <c r="BD6" i="4" s="1"/>
  <c r="BE7" i="4" s="1"/>
  <c r="BG7" i="4" s="1"/>
  <c r="BC7" i="4"/>
  <c r="BD7" i="4" s="1"/>
  <c r="BE8" i="4" s="1"/>
  <c r="BG8" i="4" s="1"/>
  <c r="AI32" i="4"/>
  <c r="AJ32" i="4" s="1"/>
  <c r="AK33" i="4" s="1"/>
  <c r="AM33" i="4" s="1"/>
  <c r="AD13" i="4"/>
  <c r="AE13" i="4" s="1"/>
  <c r="AF14" i="4" s="1"/>
  <c r="AH14" i="4" s="1"/>
  <c r="AD9" i="4"/>
  <c r="AE9" i="4" s="1"/>
  <c r="AF10" i="4" s="1"/>
  <c r="AH10" i="4" s="1"/>
  <c r="Y16" i="4"/>
  <c r="Z16" i="4" s="1"/>
  <c r="AA17" i="4" s="1"/>
  <c r="AC17" i="4" s="1"/>
  <c r="Y20" i="4"/>
  <c r="Z20" i="4" s="1"/>
  <c r="AA21" i="4" s="1"/>
  <c r="AC21" i="4" s="1"/>
  <c r="Y26" i="4"/>
  <c r="Z26" i="4" s="1"/>
  <c r="AA27" i="4" s="1"/>
  <c r="AC27" i="4" s="1"/>
  <c r="Y32" i="4"/>
  <c r="Z32" i="4" s="1"/>
  <c r="AA33" i="4" s="1"/>
  <c r="AC33" i="4" s="1"/>
  <c r="Y36" i="4"/>
  <c r="Z36" i="4" s="1"/>
  <c r="AA37" i="4" s="1"/>
  <c r="AC37" i="4" s="1"/>
  <c r="Y42" i="4"/>
  <c r="Z42" i="4" s="1"/>
  <c r="AA43" i="4" s="1"/>
  <c r="AC43" i="4" s="1"/>
  <c r="Y54" i="4"/>
  <c r="Z54" i="4" s="1"/>
  <c r="AA55" i="4" s="1"/>
  <c r="AC55" i="4" s="1"/>
  <c r="AD55" i="4" s="1"/>
  <c r="AE55" i="4" s="1"/>
  <c r="AF56" i="4" s="1"/>
  <c r="AH56" i="4" s="1"/>
  <c r="Y22" i="4"/>
  <c r="Z22" i="4" s="1"/>
  <c r="AA23" i="4" s="1"/>
  <c r="AC23" i="4" s="1"/>
  <c r="AD23" i="4" s="1"/>
  <c r="AE23" i="4" s="1"/>
  <c r="AF24" i="4" s="1"/>
  <c r="AH24" i="4" s="1"/>
  <c r="Y38" i="4"/>
  <c r="Z38" i="4" s="1"/>
  <c r="AA39" i="4" s="1"/>
  <c r="AC39" i="4" s="1"/>
  <c r="Y46" i="4"/>
  <c r="Z46" i="4" s="1"/>
  <c r="AA47" i="4" s="1"/>
  <c r="AC47" i="4" s="1"/>
  <c r="Y52" i="4"/>
  <c r="Z52" i="4" s="1"/>
  <c r="AA53" i="4" s="1"/>
  <c r="AC53" i="4" s="1"/>
  <c r="Y14" i="4"/>
  <c r="Z14" i="4" s="1"/>
  <c r="AA15" i="4" s="1"/>
  <c r="AC15" i="4" s="1"/>
  <c r="Y10" i="4"/>
  <c r="Z10" i="4" s="1"/>
  <c r="AA11" i="4" s="1"/>
  <c r="AC11" i="4" s="1"/>
  <c r="Y6" i="4"/>
  <c r="Z6" i="4" s="1"/>
  <c r="AA7" i="4" s="1"/>
  <c r="AC7" i="4" s="1"/>
  <c r="Y18" i="4"/>
  <c r="Z18" i="4" s="1"/>
  <c r="AA19" i="4" s="1"/>
  <c r="AC19" i="4" s="1"/>
  <c r="Y24" i="4"/>
  <c r="Z24" i="4" s="1"/>
  <c r="AA25" i="4" s="1"/>
  <c r="AC25" i="4" s="1"/>
  <c r="Y28" i="4"/>
  <c r="Z28" i="4" s="1"/>
  <c r="AA29" i="4" s="1"/>
  <c r="AC29" i="4" s="1"/>
  <c r="Y34" i="4"/>
  <c r="Z34" i="4" s="1"/>
  <c r="AA35" i="4" s="1"/>
  <c r="AC35" i="4" s="1"/>
  <c r="Y40" i="4"/>
  <c r="Z40" i="4" s="1"/>
  <c r="AA41" i="4" s="1"/>
  <c r="AC41" i="4" s="1"/>
  <c r="Y50" i="4"/>
  <c r="Z50" i="4" s="1"/>
  <c r="AA51" i="4" s="1"/>
  <c r="AC51" i="4" s="1"/>
  <c r="Y44" i="4"/>
  <c r="Z44" i="4" s="1"/>
  <c r="AA45" i="4" s="1"/>
  <c r="AC45" i="4" s="1"/>
  <c r="Y48" i="4"/>
  <c r="Z48" i="4" s="1"/>
  <c r="AA49" i="4" s="1"/>
  <c r="AC49" i="4" s="1"/>
  <c r="Y35" i="4"/>
  <c r="Z35" i="4" s="1"/>
  <c r="AA36" i="4" s="1"/>
  <c r="AC36" i="4" s="1"/>
  <c r="Y15" i="4"/>
  <c r="Z15" i="4" s="1"/>
  <c r="AA16" i="4" s="1"/>
  <c r="AC16" i="4" s="1"/>
  <c r="Y19" i="4"/>
  <c r="Z19" i="4" s="1"/>
  <c r="AA20" i="4" s="1"/>
  <c r="AC20" i="4" s="1"/>
  <c r="Y23" i="4"/>
  <c r="Z23" i="4" s="1"/>
  <c r="AA24" i="4" s="1"/>
  <c r="AC24" i="4" s="1"/>
  <c r="Y25" i="4"/>
  <c r="Z25" i="4" s="1"/>
  <c r="AA26" i="4" s="1"/>
  <c r="AC26" i="4" s="1"/>
  <c r="Y27" i="4"/>
  <c r="Z27" i="4" s="1"/>
  <c r="AA28" i="4" s="1"/>
  <c r="AC28" i="4" s="1"/>
  <c r="Y31" i="4"/>
  <c r="Z31" i="4" s="1"/>
  <c r="AA32" i="4" s="1"/>
  <c r="AC32" i="4" s="1"/>
  <c r="Y33" i="4"/>
  <c r="Z33" i="4" s="1"/>
  <c r="AA34" i="4" s="1"/>
  <c r="AC34" i="4" s="1"/>
  <c r="Y39" i="4"/>
  <c r="Z39" i="4" s="1"/>
  <c r="AA40" i="4" s="1"/>
  <c r="AC40" i="4" s="1"/>
  <c r="Y41" i="4"/>
  <c r="Z41" i="4" s="1"/>
  <c r="AA42" i="4" s="1"/>
  <c r="AC42" i="4" s="1"/>
  <c r="AD50" i="4"/>
  <c r="AE50" i="4" s="1"/>
  <c r="AF51" i="4" s="1"/>
  <c r="AH51" i="4" s="1"/>
  <c r="Y53" i="4"/>
  <c r="Z53" i="4" s="1"/>
  <c r="AA54" i="4" s="1"/>
  <c r="AC54" i="4" s="1"/>
  <c r="Y21" i="4"/>
  <c r="Z21" i="4" s="1"/>
  <c r="AA22" i="4" s="1"/>
  <c r="AC22" i="4" s="1"/>
  <c r="Y37" i="4"/>
  <c r="Z37" i="4" s="1"/>
  <c r="AA38" i="4" s="1"/>
  <c r="AC38" i="4" s="1"/>
  <c r="Y43" i="4"/>
  <c r="Z43" i="4" s="1"/>
  <c r="AA44" i="4" s="1"/>
  <c r="AC44" i="4" s="1"/>
  <c r="Y45" i="4"/>
  <c r="Z45" i="4" s="1"/>
  <c r="AA46" i="4" s="1"/>
  <c r="AC46" i="4" s="1"/>
  <c r="Y47" i="4"/>
  <c r="Z47" i="4" s="1"/>
  <c r="AA48" i="4" s="1"/>
  <c r="AC48" i="4" s="1"/>
  <c r="Y51" i="4"/>
  <c r="Z51" i="4" s="1"/>
  <c r="AA52" i="4" s="1"/>
  <c r="AC52" i="4" s="1"/>
  <c r="Y13" i="4"/>
  <c r="Z13" i="4" s="1"/>
  <c r="AA14" i="4" s="1"/>
  <c r="AC14" i="4" s="1"/>
  <c r="Y9" i="4"/>
  <c r="Z9" i="4" s="1"/>
  <c r="AA10" i="4" s="1"/>
  <c r="AC10" i="4" s="1"/>
  <c r="Y17" i="4"/>
  <c r="Z17" i="4" s="1"/>
  <c r="AA18" i="4" s="1"/>
  <c r="AC18" i="4" s="1"/>
  <c r="Y29" i="4"/>
  <c r="Z29" i="4" s="1"/>
  <c r="AA30" i="4" s="1"/>
  <c r="AC30" i="4" s="1"/>
  <c r="Y7" i="4"/>
  <c r="Z7" i="4" s="1"/>
  <c r="AA8" i="4" s="1"/>
  <c r="AC8" i="4" s="1"/>
  <c r="Y11" i="4"/>
  <c r="Z11" i="4" s="1"/>
  <c r="AA12" i="4" s="1"/>
  <c r="AC12" i="4" s="1"/>
  <c r="EY5" i="4"/>
  <c r="EZ5" i="4" s="1"/>
  <c r="FA6" i="4" s="1"/>
  <c r="FC6" i="4" s="1"/>
  <c r="DP3" i="4"/>
  <c r="DQ3" i="4"/>
  <c r="DR4" i="4" s="1"/>
  <c r="DT4" i="4" s="1"/>
  <c r="AS3" i="4"/>
  <c r="AT3" i="4" s="1"/>
  <c r="AU4" i="4" s="1"/>
  <c r="AW4" i="4" s="1"/>
  <c r="C38" i="1" l="1"/>
  <c r="B39" i="1"/>
  <c r="AD88" i="4"/>
  <c r="AE88" i="4" s="1"/>
  <c r="AF89" i="4" s="1"/>
  <c r="AH89" i="4" s="1"/>
  <c r="Y86" i="4"/>
  <c r="Z86" i="4" s="1"/>
  <c r="AA87" i="4" s="1"/>
  <c r="AC87" i="4" s="1"/>
  <c r="Y64" i="4"/>
  <c r="Z64" i="4" s="1"/>
  <c r="AA65" i="4" s="1"/>
  <c r="AC65" i="4" s="1"/>
  <c r="Y88" i="4"/>
  <c r="Z88" i="4" s="1"/>
  <c r="AA89" i="4" s="1"/>
  <c r="AC89" i="4" s="1"/>
  <c r="Y74" i="4"/>
  <c r="Z74" i="4" s="1"/>
  <c r="AA75" i="4" s="1"/>
  <c r="AC75" i="4" s="1"/>
  <c r="Y60" i="4"/>
  <c r="Z60" i="4" s="1"/>
  <c r="AA61" i="4" s="1"/>
  <c r="AC61" i="4" s="1"/>
  <c r="Y78" i="4"/>
  <c r="Z78" i="4" s="1"/>
  <c r="AA79" i="4" s="1"/>
  <c r="AC79" i="4" s="1"/>
  <c r="Y58" i="4"/>
  <c r="Z58" i="4" s="1"/>
  <c r="AA59" i="4" s="1"/>
  <c r="AC59" i="4" s="1"/>
  <c r="Y84" i="4"/>
  <c r="Z84" i="4" s="1"/>
  <c r="AA85" i="4" s="1"/>
  <c r="AC85" i="4" s="1"/>
  <c r="Y70" i="4"/>
  <c r="Z70" i="4" s="1"/>
  <c r="AA71" i="4" s="1"/>
  <c r="AC71" i="4" s="1"/>
  <c r="AD71" i="4" s="1"/>
  <c r="AE71" i="4" s="1"/>
  <c r="AF72" i="4" s="1"/>
  <c r="AH72" i="4" s="1"/>
  <c r="AI85" i="4"/>
  <c r="AJ85" i="4" s="1"/>
  <c r="AK86" i="4" s="1"/>
  <c r="AM86" i="4" s="1"/>
  <c r="AN86" i="4" s="1"/>
  <c r="AO86" i="4" s="1"/>
  <c r="AP87" i="4" s="1"/>
  <c r="AR87" i="4" s="1"/>
  <c r="AD74" i="4"/>
  <c r="AE74" i="4" s="1"/>
  <c r="AF75" i="4" s="1"/>
  <c r="AH75" i="4" s="1"/>
  <c r="AD66" i="4"/>
  <c r="AE66" i="4" s="1"/>
  <c r="AF67" i="4" s="1"/>
  <c r="AH67" i="4" s="1"/>
  <c r="AI69" i="4"/>
  <c r="AJ69" i="4" s="1"/>
  <c r="AK70" i="4" s="1"/>
  <c r="AM70" i="4" s="1"/>
  <c r="AN70" i="4" s="1"/>
  <c r="AO70" i="4" s="1"/>
  <c r="AP71" i="4" s="1"/>
  <c r="AR71" i="4" s="1"/>
  <c r="AS71" i="4" s="1"/>
  <c r="AT71" i="4" s="1"/>
  <c r="AU72" i="4" s="1"/>
  <c r="AW72" i="4" s="1"/>
  <c r="Y72" i="4"/>
  <c r="Z72" i="4" s="1"/>
  <c r="AA73" i="4" s="1"/>
  <c r="AC73" i="4" s="1"/>
  <c r="Y56" i="4"/>
  <c r="Z56" i="4" s="1"/>
  <c r="AA57" i="4" s="1"/>
  <c r="AC57" i="4" s="1"/>
  <c r="Y80" i="4"/>
  <c r="Z80" i="4" s="1"/>
  <c r="AA81" i="4" s="1"/>
  <c r="AC81" i="4" s="1"/>
  <c r="Y68" i="4"/>
  <c r="Z68" i="4" s="1"/>
  <c r="AA69" i="4" s="1"/>
  <c r="AC69" i="4" s="1"/>
  <c r="Y66" i="4"/>
  <c r="Z66" i="4" s="1"/>
  <c r="AA67" i="4" s="1"/>
  <c r="AC67" i="4" s="1"/>
  <c r="Y90" i="4"/>
  <c r="Z90" i="4" s="1"/>
  <c r="Y76" i="4"/>
  <c r="Z76" i="4" s="1"/>
  <c r="AA77" i="4" s="1"/>
  <c r="AC77" i="4" s="1"/>
  <c r="Y62" i="4"/>
  <c r="Z62" i="4" s="1"/>
  <c r="AA63" i="4" s="1"/>
  <c r="AC63" i="4" s="1"/>
  <c r="AD63" i="4" s="1"/>
  <c r="AE63" i="4" s="1"/>
  <c r="AF64" i="4" s="1"/>
  <c r="AH64" i="4" s="1"/>
  <c r="AD86" i="4"/>
  <c r="AE86" i="4" s="1"/>
  <c r="AF87" i="4" s="1"/>
  <c r="AH87" i="4" s="1"/>
  <c r="AI87" i="4" s="1"/>
  <c r="AJ87" i="4" s="1"/>
  <c r="AK88" i="4" s="1"/>
  <c r="AM88" i="4" s="1"/>
  <c r="AN88" i="4" s="1"/>
  <c r="AO88" i="4" s="1"/>
  <c r="AP89" i="4" s="1"/>
  <c r="AR89" i="4" s="1"/>
  <c r="AD72" i="4"/>
  <c r="AE72" i="4" s="1"/>
  <c r="AF73" i="4" s="1"/>
  <c r="AH73" i="4" s="1"/>
  <c r="AD82" i="4"/>
  <c r="AE82" i="4" s="1"/>
  <c r="AF83" i="4" s="1"/>
  <c r="AH83" i="4" s="1"/>
  <c r="AI77" i="4"/>
  <c r="AJ77" i="4" s="1"/>
  <c r="AK78" i="4" s="1"/>
  <c r="AM78" i="4" s="1"/>
  <c r="AN78" i="4" s="1"/>
  <c r="AO78" i="4" s="1"/>
  <c r="AP79" i="4" s="1"/>
  <c r="AR79" i="4" s="1"/>
  <c r="AD64" i="4"/>
  <c r="AE64" i="4" s="1"/>
  <c r="AF65" i="4" s="1"/>
  <c r="AH65" i="4" s="1"/>
  <c r="AD56" i="4"/>
  <c r="AE56" i="4" s="1"/>
  <c r="AF57" i="4" s="1"/>
  <c r="AH57" i="4" s="1"/>
  <c r="AD90" i="4"/>
  <c r="AE90" i="4" s="1"/>
  <c r="AD70" i="4"/>
  <c r="AE70" i="4" s="1"/>
  <c r="AF71" i="4" s="1"/>
  <c r="AH71" i="4" s="1"/>
  <c r="AD62" i="4"/>
  <c r="AE62" i="4" s="1"/>
  <c r="AF63" i="4" s="1"/>
  <c r="AH63" i="4" s="1"/>
  <c r="AI63" i="4" s="1"/>
  <c r="AJ63" i="4" s="1"/>
  <c r="AK64" i="4" s="1"/>
  <c r="AM64" i="4" s="1"/>
  <c r="AN64" i="4" s="1"/>
  <c r="AO64" i="4" s="1"/>
  <c r="AP65" i="4" s="1"/>
  <c r="AR65" i="4" s="1"/>
  <c r="AD78" i="4"/>
  <c r="AE78" i="4" s="1"/>
  <c r="AF79" i="4" s="1"/>
  <c r="AH79" i="4" s="1"/>
  <c r="AI81" i="4"/>
  <c r="AJ81" i="4" s="1"/>
  <c r="AK82" i="4" s="1"/>
  <c r="AM82" i="4" s="1"/>
  <c r="AN82" i="4" s="1"/>
  <c r="AO82" i="4" s="1"/>
  <c r="AP83" i="4" s="1"/>
  <c r="AR83" i="4" s="1"/>
  <c r="AD58" i="4"/>
  <c r="AE58" i="4" s="1"/>
  <c r="AF59" i="4" s="1"/>
  <c r="AH59" i="4" s="1"/>
  <c r="AD83" i="4"/>
  <c r="AE83" i="4" s="1"/>
  <c r="AF84" i="4" s="1"/>
  <c r="AH84" i="4" s="1"/>
  <c r="AI61" i="4"/>
  <c r="AJ61" i="4" s="1"/>
  <c r="AK62" i="4" s="1"/>
  <c r="AM62" i="4" s="1"/>
  <c r="AN62" i="4" s="1"/>
  <c r="AO62" i="4" s="1"/>
  <c r="AP63" i="4" s="1"/>
  <c r="AR63" i="4" s="1"/>
  <c r="AS63" i="4" s="1"/>
  <c r="AT63" i="4" s="1"/>
  <c r="AU64" i="4" s="1"/>
  <c r="AW64" i="4" s="1"/>
  <c r="GC4" i="4"/>
  <c r="GD4" i="4" s="1"/>
  <c r="GE5" i="4" s="1"/>
  <c r="FS6" i="4"/>
  <c r="FT6" i="4" s="1"/>
  <c r="FU7" i="4" s="1"/>
  <c r="FW7" i="4" s="1"/>
  <c r="FD4" i="4"/>
  <c r="FE4" i="4" s="1"/>
  <c r="FF5" i="4" s="1"/>
  <c r="FH5" i="4" s="1"/>
  <c r="EY4" i="4"/>
  <c r="EZ4" i="4" s="1"/>
  <c r="FA5" i="4" s="1"/>
  <c r="FC5" i="4" s="1"/>
  <c r="EO4" i="4"/>
  <c r="EP4" i="4" s="1"/>
  <c r="EQ5" i="4" s="1"/>
  <c r="ES5" i="4" s="1"/>
  <c r="EJ4" i="4"/>
  <c r="EK4" i="4" s="1"/>
  <c r="EL5" i="4" s="1"/>
  <c r="EN5" i="4" s="1"/>
  <c r="EE4" i="4"/>
  <c r="EF4" i="4" s="1"/>
  <c r="EG5" i="4" s="1"/>
  <c r="EI5" i="4" s="1"/>
  <c r="DZ4" i="4"/>
  <c r="EA4" i="4" s="1"/>
  <c r="EB5" i="4" s="1"/>
  <c r="ED5" i="4" s="1"/>
  <c r="DZ6" i="4"/>
  <c r="EA6" i="4" s="1"/>
  <c r="EB7" i="4" s="1"/>
  <c r="ED7" i="4" s="1"/>
  <c r="DU6" i="4"/>
  <c r="DV6" i="4" s="1"/>
  <c r="DW7" i="4" s="1"/>
  <c r="DY7" i="4" s="1"/>
  <c r="DZ8" i="4"/>
  <c r="EA8" i="4" s="1"/>
  <c r="EB9" i="4" s="1"/>
  <c r="ED9" i="4" s="1"/>
  <c r="DU8" i="4"/>
  <c r="DV8" i="4" s="1"/>
  <c r="DW9" i="4" s="1"/>
  <c r="DY9" i="4" s="1"/>
  <c r="EJ12" i="4"/>
  <c r="EK12" i="4" s="1"/>
  <c r="EL13" i="4" s="1"/>
  <c r="EN13" i="4" s="1"/>
  <c r="DU10" i="4"/>
  <c r="DV10" i="4" s="1"/>
  <c r="DW11" i="4" s="1"/>
  <c r="DY11" i="4" s="1"/>
  <c r="DU12" i="4"/>
  <c r="DV12" i="4" s="1"/>
  <c r="DW13" i="4" s="1"/>
  <c r="DY13" i="4" s="1"/>
  <c r="BW6" i="4"/>
  <c r="BX6" i="4" s="1"/>
  <c r="BY7" i="4" s="1"/>
  <c r="CA7" i="4" s="1"/>
  <c r="BH5" i="4"/>
  <c r="BI5" i="4" s="1"/>
  <c r="BJ6" i="4" s="1"/>
  <c r="BL6" i="4" s="1"/>
  <c r="BH7" i="4"/>
  <c r="BI7" i="4" s="1"/>
  <c r="BJ8" i="4" s="1"/>
  <c r="BL8" i="4" s="1"/>
  <c r="BH8" i="4"/>
  <c r="BI8" i="4" s="1"/>
  <c r="BJ9" i="4" s="1"/>
  <c r="BL9" i="4" s="1"/>
  <c r="AD49" i="4"/>
  <c r="AE49" i="4" s="1"/>
  <c r="AF50" i="4" s="1"/>
  <c r="AH50" i="4" s="1"/>
  <c r="AD41" i="4"/>
  <c r="AE41" i="4" s="1"/>
  <c r="AF42" i="4" s="1"/>
  <c r="AH42" i="4" s="1"/>
  <c r="AD29" i="4"/>
  <c r="AE29" i="4" s="1"/>
  <c r="AF30" i="4" s="1"/>
  <c r="AH30" i="4" s="1"/>
  <c r="AD19" i="4"/>
  <c r="AE19" i="4" s="1"/>
  <c r="AF20" i="4" s="1"/>
  <c r="AH20" i="4" s="1"/>
  <c r="AD11" i="4"/>
  <c r="AE11" i="4" s="1"/>
  <c r="AF12" i="4" s="1"/>
  <c r="AH12" i="4" s="1"/>
  <c r="AD53" i="4"/>
  <c r="AE53" i="4" s="1"/>
  <c r="AF54" i="4" s="1"/>
  <c r="AH54" i="4" s="1"/>
  <c r="AD39" i="4"/>
  <c r="AE39" i="4" s="1"/>
  <c r="AF40" i="4" s="1"/>
  <c r="AH40" i="4" s="1"/>
  <c r="AD43" i="4"/>
  <c r="AE43" i="4" s="1"/>
  <c r="AF44" i="4" s="1"/>
  <c r="AH44" i="4" s="1"/>
  <c r="AD33" i="4"/>
  <c r="AE33" i="4" s="1"/>
  <c r="AF34" i="4" s="1"/>
  <c r="AH34" i="4" s="1"/>
  <c r="AD21" i="4"/>
  <c r="AE21" i="4" s="1"/>
  <c r="AF22" i="4" s="1"/>
  <c r="AH22" i="4" s="1"/>
  <c r="AD54" i="4"/>
  <c r="AE54" i="4" s="1"/>
  <c r="AF55" i="4" s="1"/>
  <c r="AH55" i="4" s="1"/>
  <c r="AD51" i="4"/>
  <c r="AE51" i="4" s="1"/>
  <c r="AF52" i="4" s="1"/>
  <c r="AH52" i="4" s="1"/>
  <c r="AD35" i="4"/>
  <c r="AE35" i="4" s="1"/>
  <c r="AF36" i="4" s="1"/>
  <c r="AH36" i="4" s="1"/>
  <c r="AD25" i="4"/>
  <c r="AE25" i="4" s="1"/>
  <c r="AF26" i="4" s="1"/>
  <c r="AH26" i="4" s="1"/>
  <c r="AD7" i="4"/>
  <c r="AE7" i="4" s="1"/>
  <c r="AF8" i="4" s="1"/>
  <c r="AH8" i="4" s="1"/>
  <c r="AD15" i="4"/>
  <c r="AE15" i="4" s="1"/>
  <c r="AF16" i="4" s="1"/>
  <c r="AH16" i="4" s="1"/>
  <c r="AD47" i="4"/>
  <c r="AE47" i="4" s="1"/>
  <c r="AF48" i="4" s="1"/>
  <c r="AH48" i="4" s="1"/>
  <c r="AI24" i="4"/>
  <c r="AJ24" i="4" s="1"/>
  <c r="AK25" i="4" s="1"/>
  <c r="AM25" i="4" s="1"/>
  <c r="AD37" i="4"/>
  <c r="AE37" i="4" s="1"/>
  <c r="AF38" i="4" s="1"/>
  <c r="AH38" i="4" s="1"/>
  <c r="AD27" i="4"/>
  <c r="AE27" i="4" s="1"/>
  <c r="AF28" i="4" s="1"/>
  <c r="AH28" i="4" s="1"/>
  <c r="AD17" i="4"/>
  <c r="AE17" i="4" s="1"/>
  <c r="AF18" i="4" s="1"/>
  <c r="AH18" i="4" s="1"/>
  <c r="AD12" i="4"/>
  <c r="AE12" i="4" s="1"/>
  <c r="AF13" i="4" s="1"/>
  <c r="AH13" i="4" s="1"/>
  <c r="AD30" i="4"/>
  <c r="AE30" i="4" s="1"/>
  <c r="AF31" i="4" s="1"/>
  <c r="AH31" i="4" s="1"/>
  <c r="AI31" i="4" s="1"/>
  <c r="AJ31" i="4" s="1"/>
  <c r="AK32" i="4" s="1"/>
  <c r="AM32" i="4" s="1"/>
  <c r="AN32" i="4" s="1"/>
  <c r="AO32" i="4" s="1"/>
  <c r="AP33" i="4" s="1"/>
  <c r="AR33" i="4" s="1"/>
  <c r="AD18" i="4"/>
  <c r="AE18" i="4" s="1"/>
  <c r="AF19" i="4" s="1"/>
  <c r="AH19" i="4" s="1"/>
  <c r="AD14" i="4"/>
  <c r="AE14" i="4" s="1"/>
  <c r="AF15" i="4" s="1"/>
  <c r="AH15" i="4" s="1"/>
  <c r="AD52" i="4"/>
  <c r="AE52" i="4" s="1"/>
  <c r="AF53" i="4" s="1"/>
  <c r="AH53" i="4" s="1"/>
  <c r="AD46" i="4"/>
  <c r="AE46" i="4" s="1"/>
  <c r="AF47" i="4" s="1"/>
  <c r="AH47" i="4" s="1"/>
  <c r="AD44" i="4"/>
  <c r="AE44" i="4" s="1"/>
  <c r="AF45" i="4" s="1"/>
  <c r="AH45" i="4" s="1"/>
  <c r="AD38" i="4"/>
  <c r="AE38" i="4" s="1"/>
  <c r="AF39" i="4" s="1"/>
  <c r="AH39" i="4" s="1"/>
  <c r="AD22" i="4"/>
  <c r="AE22" i="4" s="1"/>
  <c r="AF23" i="4" s="1"/>
  <c r="AH23" i="4" s="1"/>
  <c r="AI51" i="4"/>
  <c r="AJ51" i="4" s="1"/>
  <c r="AK52" i="4" s="1"/>
  <c r="AM52" i="4" s="1"/>
  <c r="AN52" i="4" s="1"/>
  <c r="AO52" i="4" s="1"/>
  <c r="AP53" i="4" s="1"/>
  <c r="AR53" i="4" s="1"/>
  <c r="AD42" i="4"/>
  <c r="AE42" i="4" s="1"/>
  <c r="AF43" i="4" s="1"/>
  <c r="AH43" i="4" s="1"/>
  <c r="AD40" i="4"/>
  <c r="AE40" i="4" s="1"/>
  <c r="AF41" i="4" s="1"/>
  <c r="AH41" i="4" s="1"/>
  <c r="AD34" i="4"/>
  <c r="AE34" i="4" s="1"/>
  <c r="AF35" i="4" s="1"/>
  <c r="AH35" i="4" s="1"/>
  <c r="AD28" i="4"/>
  <c r="AE28" i="4" s="1"/>
  <c r="AF29" i="4" s="1"/>
  <c r="AH29" i="4" s="1"/>
  <c r="AD26" i="4"/>
  <c r="AE26" i="4" s="1"/>
  <c r="AF27" i="4" s="1"/>
  <c r="AH27" i="4" s="1"/>
  <c r="AD24" i="4"/>
  <c r="AE24" i="4" s="1"/>
  <c r="AF25" i="4" s="1"/>
  <c r="AH25" i="4" s="1"/>
  <c r="AD20" i="4"/>
  <c r="AE20" i="4" s="1"/>
  <c r="AF21" i="4" s="1"/>
  <c r="AH21" i="4" s="1"/>
  <c r="AD16" i="4"/>
  <c r="AE16" i="4" s="1"/>
  <c r="AF17" i="4" s="1"/>
  <c r="AH17" i="4" s="1"/>
  <c r="AD36" i="4"/>
  <c r="AE36" i="4" s="1"/>
  <c r="AF37" i="4" s="1"/>
  <c r="AH37" i="4" s="1"/>
  <c r="AD45" i="4"/>
  <c r="AE45" i="4" s="1"/>
  <c r="AF46" i="4" s="1"/>
  <c r="AH46" i="4" s="1"/>
  <c r="AI56" i="4"/>
  <c r="AJ56" i="4" s="1"/>
  <c r="AK57" i="4" s="1"/>
  <c r="AM57" i="4" s="1"/>
  <c r="AI10" i="4"/>
  <c r="AJ10" i="4" s="1"/>
  <c r="AK11" i="4" s="1"/>
  <c r="AM11" i="4" s="1"/>
  <c r="AI14" i="4"/>
  <c r="AJ14" i="4" s="1"/>
  <c r="AK15" i="4" s="1"/>
  <c r="AM15" i="4" s="1"/>
  <c r="AN33" i="4"/>
  <c r="AO33" i="4" s="1"/>
  <c r="AP34" i="4" s="1"/>
  <c r="AR34" i="4" s="1"/>
  <c r="AD8" i="4"/>
  <c r="AE8" i="4" s="1"/>
  <c r="AF9" i="4" s="1"/>
  <c r="AH9" i="4" s="1"/>
  <c r="AD10" i="4"/>
  <c r="AE10" i="4" s="1"/>
  <c r="AF11" i="4" s="1"/>
  <c r="AH11" i="4" s="1"/>
  <c r="AD48" i="4"/>
  <c r="AE48" i="4" s="1"/>
  <c r="AF49" i="4" s="1"/>
  <c r="AH49" i="4" s="1"/>
  <c r="AD32" i="4"/>
  <c r="AE32" i="4" s="1"/>
  <c r="AF33" i="4" s="1"/>
  <c r="AH33" i="4" s="1"/>
  <c r="FD6" i="4"/>
  <c r="FE6" i="4" s="1"/>
  <c r="FF7" i="4" s="1"/>
  <c r="FH7" i="4" s="1"/>
  <c r="DU4" i="4"/>
  <c r="DV4" i="4" s="1"/>
  <c r="DW5" i="4" s="1"/>
  <c r="DY5" i="4" s="1"/>
  <c r="AX4" i="4"/>
  <c r="AY4" i="4" s="1"/>
  <c r="AZ5" i="4" s="1"/>
  <c r="BB5" i="4" s="1"/>
  <c r="C39" i="1" l="1"/>
  <c r="B40" i="1"/>
  <c r="AX64" i="4"/>
  <c r="AY64" i="4" s="1"/>
  <c r="AZ65" i="4" s="1"/>
  <c r="BB65" i="4" s="1"/>
  <c r="AI79" i="4"/>
  <c r="AJ79" i="4" s="1"/>
  <c r="AK80" i="4" s="1"/>
  <c r="AM80" i="4" s="1"/>
  <c r="AN80" i="4" s="1"/>
  <c r="AO80" i="4" s="1"/>
  <c r="AP81" i="4" s="1"/>
  <c r="AR81" i="4" s="1"/>
  <c r="AS79" i="4"/>
  <c r="AT79" i="4" s="1"/>
  <c r="AU80" i="4" s="1"/>
  <c r="AW80" i="4" s="1"/>
  <c r="AI73" i="4"/>
  <c r="AJ73" i="4" s="1"/>
  <c r="AK74" i="4" s="1"/>
  <c r="AM74" i="4" s="1"/>
  <c r="AN74" i="4" s="1"/>
  <c r="AO74" i="4" s="1"/>
  <c r="AP75" i="4" s="1"/>
  <c r="AR75" i="4" s="1"/>
  <c r="AD69" i="4"/>
  <c r="AE69" i="4" s="1"/>
  <c r="AF70" i="4" s="1"/>
  <c r="AH70" i="4" s="1"/>
  <c r="AI84" i="4"/>
  <c r="AJ84" i="4" s="1"/>
  <c r="AK85" i="4" s="1"/>
  <c r="AM85" i="4" s="1"/>
  <c r="AS83" i="4"/>
  <c r="AT83" i="4" s="1"/>
  <c r="AU84" i="4" s="1"/>
  <c r="AW84" i="4" s="1"/>
  <c r="AS65" i="4"/>
  <c r="AT65" i="4" s="1"/>
  <c r="AU66" i="4" s="1"/>
  <c r="AW66" i="4" s="1"/>
  <c r="AI65" i="4"/>
  <c r="AJ65" i="4" s="1"/>
  <c r="AK66" i="4" s="1"/>
  <c r="AM66" i="4" s="1"/>
  <c r="AN66" i="4" s="1"/>
  <c r="AO66" i="4" s="1"/>
  <c r="AP67" i="4" s="1"/>
  <c r="AR67" i="4" s="1"/>
  <c r="AI83" i="4"/>
  <c r="AJ83" i="4" s="1"/>
  <c r="AK84" i="4" s="1"/>
  <c r="AM84" i="4" s="1"/>
  <c r="AN84" i="4" s="1"/>
  <c r="AO84" i="4" s="1"/>
  <c r="AP85" i="4" s="1"/>
  <c r="AR85" i="4" s="1"/>
  <c r="AS89" i="4"/>
  <c r="AT89" i="4" s="1"/>
  <c r="AU90" i="4" s="1"/>
  <c r="AW90" i="4" s="1"/>
  <c r="AD77" i="4"/>
  <c r="AE77" i="4" s="1"/>
  <c r="AF78" i="4" s="1"/>
  <c r="AH78" i="4" s="1"/>
  <c r="AD67" i="4"/>
  <c r="AE67" i="4" s="1"/>
  <c r="AF68" i="4" s="1"/>
  <c r="AH68" i="4" s="1"/>
  <c r="AD81" i="4"/>
  <c r="AE81" i="4" s="1"/>
  <c r="AF82" i="4" s="1"/>
  <c r="AH82" i="4" s="1"/>
  <c r="AD73" i="4"/>
  <c r="AE73" i="4" s="1"/>
  <c r="AF74" i="4" s="1"/>
  <c r="AH74" i="4" s="1"/>
  <c r="AI67" i="4"/>
  <c r="AJ67" i="4" s="1"/>
  <c r="AK68" i="4" s="1"/>
  <c r="AM68" i="4" s="1"/>
  <c r="AN68" i="4" s="1"/>
  <c r="AO68" i="4" s="1"/>
  <c r="AP69" i="4" s="1"/>
  <c r="AR69" i="4" s="1"/>
  <c r="AS87" i="4"/>
  <c r="AT87" i="4" s="1"/>
  <c r="AU88" i="4" s="1"/>
  <c r="AW88" i="4" s="1"/>
  <c r="AD85" i="4"/>
  <c r="AE85" i="4" s="1"/>
  <c r="AF86" i="4" s="1"/>
  <c r="AH86" i="4" s="1"/>
  <c r="AD79" i="4"/>
  <c r="AE79" i="4" s="1"/>
  <c r="AF80" i="4" s="1"/>
  <c r="AH80" i="4" s="1"/>
  <c r="AD75" i="4"/>
  <c r="AE75" i="4" s="1"/>
  <c r="AF76" i="4" s="1"/>
  <c r="AH76" i="4" s="1"/>
  <c r="AD65" i="4"/>
  <c r="AE65" i="4" s="1"/>
  <c r="AF66" i="4" s="1"/>
  <c r="AH66" i="4" s="1"/>
  <c r="AI89" i="4"/>
  <c r="AJ89" i="4" s="1"/>
  <c r="AK90" i="4" s="1"/>
  <c r="AM90" i="4" s="1"/>
  <c r="AN90" i="4" s="1"/>
  <c r="AO90" i="4" s="1"/>
  <c r="AI59" i="4"/>
  <c r="AJ59" i="4" s="1"/>
  <c r="AK60" i="4" s="1"/>
  <c r="AM60" i="4" s="1"/>
  <c r="AN60" i="4" s="1"/>
  <c r="AO60" i="4" s="1"/>
  <c r="AP61" i="4" s="1"/>
  <c r="AR61" i="4" s="1"/>
  <c r="AI71" i="4"/>
  <c r="AJ71" i="4" s="1"/>
  <c r="AK72" i="4" s="1"/>
  <c r="AM72" i="4" s="1"/>
  <c r="AN72" i="4" s="1"/>
  <c r="AO72" i="4" s="1"/>
  <c r="AP73" i="4" s="1"/>
  <c r="AR73" i="4" s="1"/>
  <c r="AI57" i="4"/>
  <c r="AJ57" i="4" s="1"/>
  <c r="AK58" i="4" s="1"/>
  <c r="AM58" i="4" s="1"/>
  <c r="AN58" i="4" s="1"/>
  <c r="AO58" i="4" s="1"/>
  <c r="AP59" i="4" s="1"/>
  <c r="AR59" i="4" s="1"/>
  <c r="AI64" i="4"/>
  <c r="AJ64" i="4" s="1"/>
  <c r="AK65" i="4" s="1"/>
  <c r="AM65" i="4" s="1"/>
  <c r="AD57" i="4"/>
  <c r="AE57" i="4" s="1"/>
  <c r="AF58" i="4" s="1"/>
  <c r="AH58" i="4" s="1"/>
  <c r="AX72" i="4"/>
  <c r="AY72" i="4" s="1"/>
  <c r="AZ73" i="4" s="1"/>
  <c r="BB73" i="4" s="1"/>
  <c r="AI75" i="4"/>
  <c r="AJ75" i="4" s="1"/>
  <c r="AK76" i="4" s="1"/>
  <c r="AM76" i="4" s="1"/>
  <c r="AN76" i="4" s="1"/>
  <c r="AO76" i="4" s="1"/>
  <c r="AP77" i="4" s="1"/>
  <c r="AR77" i="4" s="1"/>
  <c r="AI72" i="4"/>
  <c r="AJ72" i="4" s="1"/>
  <c r="AK73" i="4" s="1"/>
  <c r="AM73" i="4" s="1"/>
  <c r="AD59" i="4"/>
  <c r="AE59" i="4" s="1"/>
  <c r="AF60" i="4" s="1"/>
  <c r="AH60" i="4" s="1"/>
  <c r="AD61" i="4"/>
  <c r="AE61" i="4" s="1"/>
  <c r="AF62" i="4" s="1"/>
  <c r="AH62" i="4" s="1"/>
  <c r="AD89" i="4"/>
  <c r="AE89" i="4" s="1"/>
  <c r="AF90" i="4" s="1"/>
  <c r="AH90" i="4" s="1"/>
  <c r="AD87" i="4"/>
  <c r="AE87" i="4" s="1"/>
  <c r="AF88" i="4" s="1"/>
  <c r="AH88" i="4" s="1"/>
  <c r="FX7" i="4"/>
  <c r="FY7" i="4" s="1"/>
  <c r="FZ8" i="4" s="1"/>
  <c r="GB8" i="4" s="1"/>
  <c r="FI5" i="4"/>
  <c r="FJ5" i="4" s="1"/>
  <c r="FK6" i="4" s="1"/>
  <c r="FM6" i="4" s="1"/>
  <c r="FD5" i="4"/>
  <c r="FE5" i="4" s="1"/>
  <c r="FF6" i="4" s="1"/>
  <c r="FH6" i="4" s="1"/>
  <c r="ET5" i="4"/>
  <c r="EU5" i="4" s="1"/>
  <c r="EV6" i="4" s="1"/>
  <c r="EX6" i="4" s="1"/>
  <c r="EO5" i="4"/>
  <c r="EP5" i="4" s="1"/>
  <c r="EQ6" i="4" s="1"/>
  <c r="ES6" i="4" s="1"/>
  <c r="EJ5" i="4"/>
  <c r="EK5" i="4" s="1"/>
  <c r="EL6" i="4" s="1"/>
  <c r="EN6" i="4" s="1"/>
  <c r="EE5" i="4"/>
  <c r="EF5" i="4" s="1"/>
  <c r="EG6" i="4" s="1"/>
  <c r="EI6" i="4" s="1"/>
  <c r="EE7" i="4"/>
  <c r="EF7" i="4" s="1"/>
  <c r="EG8" i="4" s="1"/>
  <c r="EI8" i="4" s="1"/>
  <c r="DZ7" i="4"/>
  <c r="EA7" i="4" s="1"/>
  <c r="EB8" i="4" s="1"/>
  <c r="ED8" i="4" s="1"/>
  <c r="EE9" i="4"/>
  <c r="EF9" i="4" s="1"/>
  <c r="EG10" i="4" s="1"/>
  <c r="EI10" i="4" s="1"/>
  <c r="DZ9" i="4"/>
  <c r="EA9" i="4" s="1"/>
  <c r="EB10" i="4" s="1"/>
  <c r="ED10" i="4" s="1"/>
  <c r="EO13" i="4"/>
  <c r="EP13" i="4" s="1"/>
  <c r="EQ14" i="4" s="1"/>
  <c r="ES14" i="4" s="1"/>
  <c r="DZ11" i="4"/>
  <c r="EA11" i="4" s="1"/>
  <c r="EB12" i="4" s="1"/>
  <c r="ED12" i="4" s="1"/>
  <c r="DZ13" i="4"/>
  <c r="EA13" i="4" s="1"/>
  <c r="EB14" i="4" s="1"/>
  <c r="ED14" i="4" s="1"/>
  <c r="CB7" i="4"/>
  <c r="CC7" i="4" s="1"/>
  <c r="CD8" i="4" s="1"/>
  <c r="CF8" i="4" s="1"/>
  <c r="BM6" i="4"/>
  <c r="BN6" i="4" s="1"/>
  <c r="BO7" i="4" s="1"/>
  <c r="BQ7" i="4" s="1"/>
  <c r="BM8" i="4"/>
  <c r="BN8" i="4" s="1"/>
  <c r="BO9" i="4" s="1"/>
  <c r="BQ9" i="4" s="1"/>
  <c r="BM9" i="4"/>
  <c r="BN9" i="4" s="1"/>
  <c r="BO10" i="4" s="1"/>
  <c r="BQ10" i="4" s="1"/>
  <c r="AI8" i="4"/>
  <c r="AJ8" i="4" s="1"/>
  <c r="AK9" i="4" s="1"/>
  <c r="AM9" i="4" s="1"/>
  <c r="AI40" i="4"/>
  <c r="AJ40" i="4" s="1"/>
  <c r="AK41" i="4" s="1"/>
  <c r="AM41" i="4" s="1"/>
  <c r="AI49" i="4"/>
  <c r="AJ49" i="4" s="1"/>
  <c r="AK50" i="4" s="1"/>
  <c r="AM50" i="4" s="1"/>
  <c r="AN50" i="4" s="1"/>
  <c r="AO50" i="4" s="1"/>
  <c r="AP51" i="4" s="1"/>
  <c r="AR51" i="4" s="1"/>
  <c r="AI9" i="4"/>
  <c r="AJ9" i="4" s="1"/>
  <c r="AK10" i="4" s="1"/>
  <c r="AM10" i="4" s="1"/>
  <c r="AN15" i="4"/>
  <c r="AO15" i="4" s="1"/>
  <c r="AP16" i="4" s="1"/>
  <c r="AR16" i="4" s="1"/>
  <c r="AN57" i="4"/>
  <c r="AO57" i="4" s="1"/>
  <c r="AP58" i="4" s="1"/>
  <c r="AR58" i="4" s="1"/>
  <c r="AI37" i="4"/>
  <c r="AJ37" i="4" s="1"/>
  <c r="AK38" i="4" s="1"/>
  <c r="AM38" i="4" s="1"/>
  <c r="AN38" i="4" s="1"/>
  <c r="AO38" i="4" s="1"/>
  <c r="AP39" i="4" s="1"/>
  <c r="AR39" i="4" s="1"/>
  <c r="AI21" i="4"/>
  <c r="AJ21" i="4" s="1"/>
  <c r="AK22" i="4" s="1"/>
  <c r="AM22" i="4" s="1"/>
  <c r="AN22" i="4" s="1"/>
  <c r="AO22" i="4" s="1"/>
  <c r="AP23" i="4" s="1"/>
  <c r="AR23" i="4" s="1"/>
  <c r="AI27" i="4"/>
  <c r="AJ27" i="4" s="1"/>
  <c r="AK28" i="4" s="1"/>
  <c r="AM28" i="4" s="1"/>
  <c r="AN28" i="4" s="1"/>
  <c r="AO28" i="4" s="1"/>
  <c r="AP29" i="4" s="1"/>
  <c r="AR29" i="4" s="1"/>
  <c r="AI35" i="4"/>
  <c r="AJ35" i="4" s="1"/>
  <c r="AK36" i="4" s="1"/>
  <c r="AM36" i="4" s="1"/>
  <c r="AN36" i="4" s="1"/>
  <c r="AO36" i="4" s="1"/>
  <c r="AP37" i="4" s="1"/>
  <c r="AR37" i="4" s="1"/>
  <c r="AS53" i="4"/>
  <c r="AT53" i="4" s="1"/>
  <c r="AU54" i="4" s="1"/>
  <c r="AW54" i="4" s="1"/>
  <c r="AI39" i="4"/>
  <c r="AJ39" i="4" s="1"/>
  <c r="AK40" i="4" s="1"/>
  <c r="AM40" i="4" s="1"/>
  <c r="AN40" i="4" s="1"/>
  <c r="AO40" i="4" s="1"/>
  <c r="AP41" i="4" s="1"/>
  <c r="AR41" i="4" s="1"/>
  <c r="AI47" i="4"/>
  <c r="AJ47" i="4" s="1"/>
  <c r="AK48" i="4" s="1"/>
  <c r="AM48" i="4" s="1"/>
  <c r="AN48" i="4" s="1"/>
  <c r="AO48" i="4" s="1"/>
  <c r="AP49" i="4" s="1"/>
  <c r="AR49" i="4" s="1"/>
  <c r="AS33" i="4"/>
  <c r="AT33" i="4" s="1"/>
  <c r="AU34" i="4" s="1"/>
  <c r="AW34" i="4" s="1"/>
  <c r="AI18" i="4"/>
  <c r="AJ18" i="4" s="1"/>
  <c r="AK19" i="4" s="1"/>
  <c r="AM19" i="4" s="1"/>
  <c r="AI28" i="4"/>
  <c r="AJ28" i="4" s="1"/>
  <c r="AK29" i="4" s="1"/>
  <c r="AM29" i="4" s="1"/>
  <c r="AN25" i="4"/>
  <c r="AO25" i="4" s="1"/>
  <c r="AP26" i="4" s="1"/>
  <c r="AR26" i="4" s="1"/>
  <c r="AI16" i="4"/>
  <c r="AJ16" i="4" s="1"/>
  <c r="AK17" i="4" s="1"/>
  <c r="AM17" i="4" s="1"/>
  <c r="AI36" i="4"/>
  <c r="AJ36" i="4" s="1"/>
  <c r="AK37" i="4" s="1"/>
  <c r="AM37" i="4" s="1"/>
  <c r="AI52" i="4"/>
  <c r="AJ52" i="4" s="1"/>
  <c r="AK53" i="4" s="1"/>
  <c r="AM53" i="4" s="1"/>
  <c r="AI22" i="4"/>
  <c r="AJ22" i="4" s="1"/>
  <c r="AK23" i="4" s="1"/>
  <c r="AM23" i="4" s="1"/>
  <c r="AI44" i="4"/>
  <c r="AJ44" i="4" s="1"/>
  <c r="AK45" i="4" s="1"/>
  <c r="AM45" i="4" s="1"/>
  <c r="AI54" i="4"/>
  <c r="AJ54" i="4" s="1"/>
  <c r="AK55" i="4" s="1"/>
  <c r="AM55" i="4" s="1"/>
  <c r="AI30" i="4"/>
  <c r="AJ30" i="4" s="1"/>
  <c r="AK31" i="4" s="1"/>
  <c r="AM31" i="4" s="1"/>
  <c r="AI33" i="4"/>
  <c r="AJ33" i="4" s="1"/>
  <c r="AK34" i="4" s="1"/>
  <c r="AM34" i="4" s="1"/>
  <c r="AN34" i="4" s="1"/>
  <c r="AO34" i="4" s="1"/>
  <c r="AP35" i="4" s="1"/>
  <c r="AR35" i="4" s="1"/>
  <c r="AI11" i="4"/>
  <c r="AJ11" i="4" s="1"/>
  <c r="AK12" i="4" s="1"/>
  <c r="AM12" i="4" s="1"/>
  <c r="AS34" i="4"/>
  <c r="AT34" i="4" s="1"/>
  <c r="AU35" i="4" s="1"/>
  <c r="AW35" i="4" s="1"/>
  <c r="AN11" i="4"/>
  <c r="AO11" i="4" s="1"/>
  <c r="AP12" i="4" s="1"/>
  <c r="AR12" i="4" s="1"/>
  <c r="AI46" i="4"/>
  <c r="AJ46" i="4" s="1"/>
  <c r="AK47" i="4" s="1"/>
  <c r="AM47" i="4" s="1"/>
  <c r="AI17" i="4"/>
  <c r="AJ17" i="4" s="1"/>
  <c r="AK18" i="4" s="1"/>
  <c r="AM18" i="4" s="1"/>
  <c r="AN18" i="4" s="1"/>
  <c r="AO18" i="4" s="1"/>
  <c r="AP19" i="4" s="1"/>
  <c r="AR19" i="4" s="1"/>
  <c r="AI25" i="4"/>
  <c r="AJ25" i="4" s="1"/>
  <c r="AK26" i="4" s="1"/>
  <c r="AM26" i="4" s="1"/>
  <c r="AN26" i="4" s="1"/>
  <c r="AO26" i="4" s="1"/>
  <c r="AP27" i="4" s="1"/>
  <c r="AR27" i="4" s="1"/>
  <c r="AI29" i="4"/>
  <c r="AJ29" i="4" s="1"/>
  <c r="AK30" i="4" s="1"/>
  <c r="AM30" i="4" s="1"/>
  <c r="AN30" i="4" s="1"/>
  <c r="AO30" i="4" s="1"/>
  <c r="AP31" i="4" s="1"/>
  <c r="AR31" i="4" s="1"/>
  <c r="AI41" i="4"/>
  <c r="AJ41" i="4" s="1"/>
  <c r="AK42" i="4" s="1"/>
  <c r="AM42" i="4" s="1"/>
  <c r="AN42" i="4" s="1"/>
  <c r="AO42" i="4" s="1"/>
  <c r="AP43" i="4" s="1"/>
  <c r="AR43" i="4" s="1"/>
  <c r="AI43" i="4"/>
  <c r="AJ43" i="4" s="1"/>
  <c r="AK44" i="4" s="1"/>
  <c r="AM44" i="4" s="1"/>
  <c r="AN44" i="4" s="1"/>
  <c r="AO44" i="4" s="1"/>
  <c r="AP45" i="4" s="1"/>
  <c r="AR45" i="4" s="1"/>
  <c r="AI23" i="4"/>
  <c r="AJ23" i="4" s="1"/>
  <c r="AK24" i="4" s="1"/>
  <c r="AM24" i="4" s="1"/>
  <c r="AN24" i="4" s="1"/>
  <c r="AO24" i="4" s="1"/>
  <c r="AP25" i="4" s="1"/>
  <c r="AR25" i="4" s="1"/>
  <c r="AI45" i="4"/>
  <c r="AJ45" i="4" s="1"/>
  <c r="AK46" i="4" s="1"/>
  <c r="AM46" i="4" s="1"/>
  <c r="AN46" i="4" s="1"/>
  <c r="AO46" i="4" s="1"/>
  <c r="AP47" i="4" s="1"/>
  <c r="AR47" i="4" s="1"/>
  <c r="AS47" i="4" s="1"/>
  <c r="AT47" i="4" s="1"/>
  <c r="AU48" i="4" s="1"/>
  <c r="AW48" i="4" s="1"/>
  <c r="AI53" i="4"/>
  <c r="AJ53" i="4" s="1"/>
  <c r="AK54" i="4" s="1"/>
  <c r="AM54" i="4" s="1"/>
  <c r="AN54" i="4" s="1"/>
  <c r="AO54" i="4" s="1"/>
  <c r="AP55" i="4" s="1"/>
  <c r="AR55" i="4" s="1"/>
  <c r="AI15" i="4"/>
  <c r="AJ15" i="4" s="1"/>
  <c r="AK16" i="4" s="1"/>
  <c r="AM16" i="4" s="1"/>
  <c r="AN16" i="4" s="1"/>
  <c r="AO16" i="4" s="1"/>
  <c r="AP17" i="4" s="1"/>
  <c r="AR17" i="4" s="1"/>
  <c r="AI19" i="4"/>
  <c r="AJ19" i="4" s="1"/>
  <c r="AK20" i="4" s="1"/>
  <c r="AM20" i="4" s="1"/>
  <c r="AN20" i="4" s="1"/>
  <c r="AO20" i="4" s="1"/>
  <c r="AP21" i="4" s="1"/>
  <c r="AR21" i="4" s="1"/>
  <c r="AI13" i="4"/>
  <c r="AJ13" i="4" s="1"/>
  <c r="AK14" i="4" s="1"/>
  <c r="AM14" i="4" s="1"/>
  <c r="AN14" i="4" s="1"/>
  <c r="AO14" i="4" s="1"/>
  <c r="AP15" i="4" s="1"/>
  <c r="AR15" i="4" s="1"/>
  <c r="AS15" i="4" s="1"/>
  <c r="AT15" i="4" s="1"/>
  <c r="AU16" i="4" s="1"/>
  <c r="AW16" i="4" s="1"/>
  <c r="AI38" i="4"/>
  <c r="AJ38" i="4" s="1"/>
  <c r="AK39" i="4" s="1"/>
  <c r="AM39" i="4" s="1"/>
  <c r="AI48" i="4"/>
  <c r="AJ48" i="4" s="1"/>
  <c r="AK49" i="4" s="1"/>
  <c r="AM49" i="4" s="1"/>
  <c r="AI26" i="4"/>
  <c r="AJ26" i="4" s="1"/>
  <c r="AK27" i="4" s="1"/>
  <c r="AM27" i="4" s="1"/>
  <c r="AI55" i="4"/>
  <c r="AJ55" i="4" s="1"/>
  <c r="AK56" i="4" s="1"/>
  <c r="AM56" i="4" s="1"/>
  <c r="AN56" i="4" s="1"/>
  <c r="AO56" i="4" s="1"/>
  <c r="AP57" i="4" s="1"/>
  <c r="AR57" i="4" s="1"/>
  <c r="AI34" i="4"/>
  <c r="AJ34" i="4" s="1"/>
  <c r="AK35" i="4" s="1"/>
  <c r="AM35" i="4" s="1"/>
  <c r="AI12" i="4"/>
  <c r="AJ12" i="4" s="1"/>
  <c r="AK13" i="4" s="1"/>
  <c r="AM13" i="4" s="1"/>
  <c r="AI20" i="4"/>
  <c r="AJ20" i="4" s="1"/>
  <c r="AK21" i="4" s="1"/>
  <c r="AM21" i="4" s="1"/>
  <c r="AI42" i="4"/>
  <c r="AJ42" i="4" s="1"/>
  <c r="AK43" i="4" s="1"/>
  <c r="AM43" i="4" s="1"/>
  <c r="AI50" i="4"/>
  <c r="AJ50" i="4" s="1"/>
  <c r="AK51" i="4" s="1"/>
  <c r="AM51" i="4" s="1"/>
  <c r="FI7" i="4"/>
  <c r="FJ7" i="4" s="1"/>
  <c r="FK8" i="4" s="1"/>
  <c r="FM8" i="4" s="1"/>
  <c r="DZ5" i="4"/>
  <c r="EA5" i="4" s="1"/>
  <c r="EB6" i="4" s="1"/>
  <c r="ED6" i="4" s="1"/>
  <c r="BC5" i="4"/>
  <c r="BD5" i="4" s="1"/>
  <c r="BE6" i="4" s="1"/>
  <c r="BG6" i="4" s="1"/>
  <c r="C40" i="1" l="1"/>
  <c r="B41" i="1"/>
  <c r="AS73" i="4"/>
  <c r="AT73" i="4" s="1"/>
  <c r="AU74" i="4" s="1"/>
  <c r="AW74" i="4" s="1"/>
  <c r="AI88" i="4"/>
  <c r="AJ88" i="4" s="1"/>
  <c r="AK89" i="4" s="1"/>
  <c r="AM89" i="4" s="1"/>
  <c r="AI90" i="4"/>
  <c r="AJ90" i="4" s="1"/>
  <c r="AI62" i="4"/>
  <c r="AJ62" i="4" s="1"/>
  <c r="AK63" i="4" s="1"/>
  <c r="AM63" i="4" s="1"/>
  <c r="AI60" i="4"/>
  <c r="AJ60" i="4" s="1"/>
  <c r="AK61" i="4" s="1"/>
  <c r="AM61" i="4" s="1"/>
  <c r="AN73" i="4"/>
  <c r="AO73" i="4" s="1"/>
  <c r="AP74" i="4" s="1"/>
  <c r="AR74" i="4" s="1"/>
  <c r="AS77" i="4"/>
  <c r="AT77" i="4" s="1"/>
  <c r="AU78" i="4" s="1"/>
  <c r="AW78" i="4" s="1"/>
  <c r="BC73" i="4"/>
  <c r="BD73" i="4" s="1"/>
  <c r="BE74" i="4" s="1"/>
  <c r="BG74" i="4" s="1"/>
  <c r="AI58" i="4"/>
  <c r="AJ58" i="4" s="1"/>
  <c r="AK59" i="4" s="1"/>
  <c r="AM59" i="4" s="1"/>
  <c r="AN65" i="4"/>
  <c r="AO65" i="4" s="1"/>
  <c r="AP66" i="4" s="1"/>
  <c r="AR66" i="4" s="1"/>
  <c r="AS59" i="4"/>
  <c r="AT59" i="4" s="1"/>
  <c r="AU60" i="4" s="1"/>
  <c r="AW60" i="4" s="1"/>
  <c r="AS61" i="4"/>
  <c r="AT61" i="4" s="1"/>
  <c r="AU62" i="4" s="1"/>
  <c r="AW62" i="4" s="1"/>
  <c r="AI66" i="4"/>
  <c r="AJ66" i="4" s="1"/>
  <c r="AK67" i="4" s="1"/>
  <c r="AM67" i="4" s="1"/>
  <c r="AI76" i="4"/>
  <c r="AJ76" i="4" s="1"/>
  <c r="AK77" i="4" s="1"/>
  <c r="AM77" i="4" s="1"/>
  <c r="AI80" i="4"/>
  <c r="AJ80" i="4" s="1"/>
  <c r="AK81" i="4" s="1"/>
  <c r="AM81" i="4" s="1"/>
  <c r="AI86" i="4"/>
  <c r="AJ86" i="4" s="1"/>
  <c r="AK87" i="4" s="1"/>
  <c r="AM87" i="4" s="1"/>
  <c r="AX88" i="4"/>
  <c r="AY88" i="4" s="1"/>
  <c r="AZ89" i="4" s="1"/>
  <c r="BB89" i="4" s="1"/>
  <c r="AS69" i="4"/>
  <c r="AT69" i="4" s="1"/>
  <c r="AU70" i="4" s="1"/>
  <c r="AW70" i="4" s="1"/>
  <c r="AI74" i="4"/>
  <c r="AJ74" i="4" s="1"/>
  <c r="AK75" i="4" s="1"/>
  <c r="AM75" i="4" s="1"/>
  <c r="AI82" i="4"/>
  <c r="AJ82" i="4" s="1"/>
  <c r="AK83" i="4" s="1"/>
  <c r="AM83" i="4" s="1"/>
  <c r="AI68" i="4"/>
  <c r="AJ68" i="4" s="1"/>
  <c r="AK69" i="4" s="1"/>
  <c r="AM69" i="4" s="1"/>
  <c r="AI78" i="4"/>
  <c r="AJ78" i="4" s="1"/>
  <c r="AK79" i="4" s="1"/>
  <c r="AM79" i="4" s="1"/>
  <c r="AX90" i="4"/>
  <c r="AY90" i="4" s="1"/>
  <c r="AS85" i="4"/>
  <c r="AT85" i="4" s="1"/>
  <c r="AU86" i="4" s="1"/>
  <c r="AW86" i="4" s="1"/>
  <c r="AS67" i="4"/>
  <c r="AT67" i="4" s="1"/>
  <c r="AU68" i="4" s="1"/>
  <c r="AW68" i="4" s="1"/>
  <c r="AX66" i="4"/>
  <c r="AY66" i="4" s="1"/>
  <c r="AZ67" i="4" s="1"/>
  <c r="BB67" i="4" s="1"/>
  <c r="AX84" i="4"/>
  <c r="AY84" i="4" s="1"/>
  <c r="AZ85" i="4" s="1"/>
  <c r="BB85" i="4" s="1"/>
  <c r="AN85" i="4"/>
  <c r="AO85" i="4" s="1"/>
  <c r="AP86" i="4" s="1"/>
  <c r="AR86" i="4" s="1"/>
  <c r="AI70" i="4"/>
  <c r="AJ70" i="4" s="1"/>
  <c r="AK71" i="4" s="1"/>
  <c r="AM71" i="4" s="1"/>
  <c r="AS75" i="4"/>
  <c r="AT75" i="4" s="1"/>
  <c r="AU76" i="4" s="1"/>
  <c r="AW76" i="4" s="1"/>
  <c r="AX80" i="4"/>
  <c r="AY80" i="4" s="1"/>
  <c r="AZ81" i="4" s="1"/>
  <c r="BB81" i="4" s="1"/>
  <c r="AS81" i="4"/>
  <c r="AT81" i="4" s="1"/>
  <c r="AU82" i="4" s="1"/>
  <c r="AW82" i="4" s="1"/>
  <c r="BC65" i="4"/>
  <c r="BD65" i="4" s="1"/>
  <c r="BE66" i="4" s="1"/>
  <c r="BG66" i="4" s="1"/>
  <c r="GC8" i="4"/>
  <c r="GD8" i="4" s="1"/>
  <c r="GE9" i="4" s="1"/>
  <c r="FN6" i="4"/>
  <c r="FO6" i="4" s="1"/>
  <c r="FP7" i="4" s="1"/>
  <c r="FR7" i="4" s="1"/>
  <c r="FI6" i="4"/>
  <c r="FJ6" i="4" s="1"/>
  <c r="FK7" i="4" s="1"/>
  <c r="FM7" i="4" s="1"/>
  <c r="EY6" i="4"/>
  <c r="EZ6" i="4" s="1"/>
  <c r="FA7" i="4" s="1"/>
  <c r="FC7" i="4" s="1"/>
  <c r="ET6" i="4"/>
  <c r="EU6" i="4" s="1"/>
  <c r="EV7" i="4" s="1"/>
  <c r="EX7" i="4" s="1"/>
  <c r="EO6" i="4"/>
  <c r="EP6" i="4" s="1"/>
  <c r="EQ7" i="4" s="1"/>
  <c r="ES7" i="4" s="1"/>
  <c r="EJ6" i="4"/>
  <c r="EK6" i="4" s="1"/>
  <c r="EL7" i="4" s="1"/>
  <c r="EN7" i="4" s="1"/>
  <c r="EJ8" i="4"/>
  <c r="EK8" i="4" s="1"/>
  <c r="EL9" i="4" s="1"/>
  <c r="EN9" i="4" s="1"/>
  <c r="EE8" i="4"/>
  <c r="EF8" i="4" s="1"/>
  <c r="EG9" i="4" s="1"/>
  <c r="EI9" i="4" s="1"/>
  <c r="EJ10" i="4"/>
  <c r="EK10" i="4" s="1"/>
  <c r="EL11" i="4" s="1"/>
  <c r="EN11" i="4" s="1"/>
  <c r="EE10" i="4"/>
  <c r="EF10" i="4" s="1"/>
  <c r="EG11" i="4" s="1"/>
  <c r="EI11" i="4" s="1"/>
  <c r="ET14" i="4"/>
  <c r="EU14" i="4" s="1"/>
  <c r="EV15" i="4" s="1"/>
  <c r="EX15" i="4" s="1"/>
  <c r="EE12" i="4"/>
  <c r="EF12" i="4" s="1"/>
  <c r="EG13" i="4" s="1"/>
  <c r="EI13" i="4" s="1"/>
  <c r="EE14" i="4"/>
  <c r="EF14" i="4" s="1"/>
  <c r="EG15" i="4" s="1"/>
  <c r="EI15" i="4" s="1"/>
  <c r="CG8" i="4"/>
  <c r="CH8" i="4" s="1"/>
  <c r="CI9" i="4" s="1"/>
  <c r="CK9" i="4" s="1"/>
  <c r="BR7" i="4"/>
  <c r="BS7" i="4" s="1"/>
  <c r="BT8" i="4" s="1"/>
  <c r="BV8" i="4" s="1"/>
  <c r="BR9" i="4"/>
  <c r="BS9" i="4" s="1"/>
  <c r="BT10" i="4" s="1"/>
  <c r="BV10" i="4" s="1"/>
  <c r="BR10" i="4"/>
  <c r="BS10" i="4" s="1"/>
  <c r="BT11" i="4" s="1"/>
  <c r="BV11" i="4" s="1"/>
  <c r="AN51" i="4"/>
  <c r="AO51" i="4" s="1"/>
  <c r="AP52" i="4" s="1"/>
  <c r="AR52" i="4" s="1"/>
  <c r="AN21" i="4"/>
  <c r="AO21" i="4" s="1"/>
  <c r="AP22" i="4" s="1"/>
  <c r="AR22" i="4" s="1"/>
  <c r="AS57" i="4"/>
  <c r="AT57" i="4" s="1"/>
  <c r="AU58" i="4" s="1"/>
  <c r="AW58" i="4" s="1"/>
  <c r="AN27" i="4"/>
  <c r="AO27" i="4" s="1"/>
  <c r="AP28" i="4" s="1"/>
  <c r="AR28" i="4" s="1"/>
  <c r="AN49" i="4"/>
  <c r="AO49" i="4" s="1"/>
  <c r="AP50" i="4" s="1"/>
  <c r="AR50" i="4" s="1"/>
  <c r="AN39" i="4"/>
  <c r="AO39" i="4" s="1"/>
  <c r="AP40" i="4" s="1"/>
  <c r="AR40" i="4" s="1"/>
  <c r="AS21" i="4"/>
  <c r="AT21" i="4" s="1"/>
  <c r="AU22" i="4" s="1"/>
  <c r="AW22" i="4" s="1"/>
  <c r="AX48" i="4"/>
  <c r="AY48" i="4" s="1"/>
  <c r="AZ49" i="4" s="1"/>
  <c r="BB49" i="4" s="1"/>
  <c r="AS45" i="4"/>
  <c r="AT45" i="4" s="1"/>
  <c r="AU46" i="4" s="1"/>
  <c r="AW46" i="4" s="1"/>
  <c r="AS31" i="4"/>
  <c r="AT31" i="4" s="1"/>
  <c r="AU32" i="4" s="1"/>
  <c r="AW32" i="4" s="1"/>
  <c r="AS27" i="4"/>
  <c r="AT27" i="4" s="1"/>
  <c r="AU28" i="4" s="1"/>
  <c r="AW28" i="4" s="1"/>
  <c r="AN47" i="4"/>
  <c r="AO47" i="4" s="1"/>
  <c r="AP48" i="4" s="1"/>
  <c r="AR48" i="4" s="1"/>
  <c r="AX35" i="4"/>
  <c r="AY35" i="4" s="1"/>
  <c r="AZ36" i="4" s="1"/>
  <c r="BB36" i="4" s="1"/>
  <c r="AN12" i="4"/>
  <c r="AO12" i="4" s="1"/>
  <c r="AP13" i="4" s="1"/>
  <c r="AR13" i="4" s="1"/>
  <c r="AN31" i="4"/>
  <c r="AO31" i="4" s="1"/>
  <c r="AP32" i="4" s="1"/>
  <c r="AR32" i="4" s="1"/>
  <c r="AN55" i="4"/>
  <c r="AO55" i="4" s="1"/>
  <c r="AP56" i="4" s="1"/>
  <c r="AR56" i="4" s="1"/>
  <c r="AN23" i="4"/>
  <c r="AO23" i="4" s="1"/>
  <c r="AP24" i="4" s="1"/>
  <c r="AR24" i="4" s="1"/>
  <c r="AN37" i="4"/>
  <c r="AO37" i="4" s="1"/>
  <c r="AP38" i="4" s="1"/>
  <c r="AR38" i="4" s="1"/>
  <c r="AS26" i="4"/>
  <c r="AT26" i="4" s="1"/>
  <c r="AU27" i="4" s="1"/>
  <c r="AW27" i="4" s="1"/>
  <c r="AN19" i="4"/>
  <c r="AO19" i="4" s="1"/>
  <c r="AP20" i="4" s="1"/>
  <c r="AR20" i="4" s="1"/>
  <c r="AX34" i="4"/>
  <c r="AY34" i="4" s="1"/>
  <c r="AZ35" i="4" s="1"/>
  <c r="BB35" i="4" s="1"/>
  <c r="AS41" i="4"/>
  <c r="AT41" i="4" s="1"/>
  <c r="AU42" i="4" s="1"/>
  <c r="AW42" i="4" s="1"/>
  <c r="AX54" i="4"/>
  <c r="AY54" i="4" s="1"/>
  <c r="AZ55" i="4" s="1"/>
  <c r="BB55" i="4" s="1"/>
  <c r="BC55" i="4" s="1"/>
  <c r="BD55" i="4" s="1"/>
  <c r="BE56" i="4" s="1"/>
  <c r="BG56" i="4" s="1"/>
  <c r="AS29" i="4"/>
  <c r="AT29" i="4" s="1"/>
  <c r="AU30" i="4" s="1"/>
  <c r="AW30" i="4" s="1"/>
  <c r="AS39" i="4"/>
  <c r="AT39" i="4" s="1"/>
  <c r="AU40" i="4" s="1"/>
  <c r="AW40" i="4" s="1"/>
  <c r="AS16" i="4"/>
  <c r="AT16" i="4" s="1"/>
  <c r="AU17" i="4" s="1"/>
  <c r="AW17" i="4" s="1"/>
  <c r="AN10" i="4"/>
  <c r="AO10" i="4" s="1"/>
  <c r="AP11" i="4" s="1"/>
  <c r="AR11" i="4" s="1"/>
  <c r="AN43" i="4"/>
  <c r="AO43" i="4" s="1"/>
  <c r="AP44" i="4" s="1"/>
  <c r="AR44" i="4" s="1"/>
  <c r="AN13" i="4"/>
  <c r="AO13" i="4" s="1"/>
  <c r="AP14" i="4" s="1"/>
  <c r="AR14" i="4" s="1"/>
  <c r="AN35" i="4"/>
  <c r="AO35" i="4" s="1"/>
  <c r="AP36" i="4" s="1"/>
  <c r="AR36" i="4" s="1"/>
  <c r="AX16" i="4"/>
  <c r="AY16" i="4" s="1"/>
  <c r="AZ17" i="4" s="1"/>
  <c r="BB17" i="4" s="1"/>
  <c r="AS17" i="4"/>
  <c r="AT17" i="4" s="1"/>
  <c r="AU18" i="4" s="1"/>
  <c r="AW18" i="4" s="1"/>
  <c r="AS55" i="4"/>
  <c r="AT55" i="4" s="1"/>
  <c r="AU56" i="4" s="1"/>
  <c r="AW56" i="4" s="1"/>
  <c r="AS25" i="4"/>
  <c r="AT25" i="4" s="1"/>
  <c r="AU26" i="4" s="1"/>
  <c r="AW26" i="4" s="1"/>
  <c r="AS43" i="4"/>
  <c r="AT43" i="4" s="1"/>
  <c r="AU44" i="4" s="1"/>
  <c r="AW44" i="4" s="1"/>
  <c r="AS19" i="4"/>
  <c r="AT19" i="4" s="1"/>
  <c r="AU20" i="4" s="1"/>
  <c r="AW20" i="4" s="1"/>
  <c r="AS12" i="4"/>
  <c r="AT12" i="4" s="1"/>
  <c r="AU13" i="4" s="1"/>
  <c r="AW13" i="4" s="1"/>
  <c r="AS35" i="4"/>
  <c r="AT35" i="4" s="1"/>
  <c r="AU36" i="4" s="1"/>
  <c r="AW36" i="4" s="1"/>
  <c r="AN45" i="4"/>
  <c r="AO45" i="4" s="1"/>
  <c r="AP46" i="4" s="1"/>
  <c r="AR46" i="4" s="1"/>
  <c r="AN53" i="4"/>
  <c r="AO53" i="4" s="1"/>
  <c r="AP54" i="4" s="1"/>
  <c r="AR54" i="4" s="1"/>
  <c r="AN17" i="4"/>
  <c r="AO17" i="4" s="1"/>
  <c r="AP18" i="4" s="1"/>
  <c r="AR18" i="4" s="1"/>
  <c r="AN29" i="4"/>
  <c r="AO29" i="4" s="1"/>
  <c r="AP30" i="4" s="1"/>
  <c r="AR30" i="4" s="1"/>
  <c r="AS49" i="4"/>
  <c r="AT49" i="4" s="1"/>
  <c r="AU50" i="4" s="1"/>
  <c r="AW50" i="4" s="1"/>
  <c r="AS37" i="4"/>
  <c r="AT37" i="4" s="1"/>
  <c r="AU38" i="4" s="1"/>
  <c r="AW38" i="4" s="1"/>
  <c r="AS23" i="4"/>
  <c r="AT23" i="4" s="1"/>
  <c r="AU24" i="4" s="1"/>
  <c r="AW24" i="4" s="1"/>
  <c r="AS58" i="4"/>
  <c r="AT58" i="4" s="1"/>
  <c r="AU59" i="4" s="1"/>
  <c r="AW59" i="4" s="1"/>
  <c r="AS51" i="4"/>
  <c r="AT51" i="4" s="1"/>
  <c r="AU52" i="4" s="1"/>
  <c r="AW52" i="4" s="1"/>
  <c r="AN41" i="4"/>
  <c r="AO41" i="4" s="1"/>
  <c r="AP42" i="4" s="1"/>
  <c r="AR42" i="4" s="1"/>
  <c r="AN9" i="4"/>
  <c r="AO9" i="4" s="1"/>
  <c r="AP10" i="4" s="1"/>
  <c r="AR10" i="4" s="1"/>
  <c r="FN8" i="4"/>
  <c r="FO8" i="4" s="1"/>
  <c r="FP9" i="4" s="1"/>
  <c r="FR9" i="4" s="1"/>
  <c r="EE6" i="4"/>
  <c r="EF6" i="4" s="1"/>
  <c r="EG7" i="4" s="1"/>
  <c r="EI7" i="4" s="1"/>
  <c r="EJ7" i="4" s="1"/>
  <c r="EK7" i="4" s="1"/>
  <c r="EL8" i="4" s="1"/>
  <c r="EN8" i="4" s="1"/>
  <c r="BH6" i="4"/>
  <c r="BI6" i="4" s="1"/>
  <c r="BJ7" i="4" s="1"/>
  <c r="BL7" i="4" s="1"/>
  <c r="C41" i="1" l="1"/>
  <c r="BC81" i="4"/>
  <c r="BD81" i="4" s="1"/>
  <c r="BE82" i="4" s="1"/>
  <c r="BG82" i="4" s="1"/>
  <c r="BH66" i="4"/>
  <c r="BI66" i="4" s="1"/>
  <c r="BJ67" i="4" s="1"/>
  <c r="BL67" i="4" s="1"/>
  <c r="AX82" i="4"/>
  <c r="AY82" i="4" s="1"/>
  <c r="AZ83" i="4" s="1"/>
  <c r="BB83" i="4" s="1"/>
  <c r="AX76" i="4"/>
  <c r="AY76" i="4" s="1"/>
  <c r="AZ77" i="4" s="1"/>
  <c r="BB77" i="4" s="1"/>
  <c r="AN71" i="4"/>
  <c r="AO71" i="4" s="1"/>
  <c r="AP72" i="4" s="1"/>
  <c r="AR72" i="4" s="1"/>
  <c r="AS86" i="4"/>
  <c r="AT86" i="4" s="1"/>
  <c r="AU87" i="4" s="1"/>
  <c r="AW87" i="4" s="1"/>
  <c r="BC85" i="4"/>
  <c r="BD85" i="4" s="1"/>
  <c r="BE86" i="4" s="1"/>
  <c r="BG86" i="4" s="1"/>
  <c r="BC67" i="4"/>
  <c r="BD67" i="4" s="1"/>
  <c r="BE68" i="4" s="1"/>
  <c r="BG68" i="4" s="1"/>
  <c r="AX68" i="4"/>
  <c r="AY68" i="4" s="1"/>
  <c r="AZ69" i="4" s="1"/>
  <c r="BB69" i="4" s="1"/>
  <c r="AX86" i="4"/>
  <c r="AY86" i="4" s="1"/>
  <c r="AZ87" i="4" s="1"/>
  <c r="BB87" i="4" s="1"/>
  <c r="BC87" i="4" s="1"/>
  <c r="BD87" i="4" s="1"/>
  <c r="BE88" i="4" s="1"/>
  <c r="BG88" i="4" s="1"/>
  <c r="AN79" i="4"/>
  <c r="AO79" i="4" s="1"/>
  <c r="AP80" i="4" s="1"/>
  <c r="AR80" i="4" s="1"/>
  <c r="AN69" i="4"/>
  <c r="AO69" i="4" s="1"/>
  <c r="AP70" i="4" s="1"/>
  <c r="AR70" i="4" s="1"/>
  <c r="AN83" i="4"/>
  <c r="AO83" i="4" s="1"/>
  <c r="AP84" i="4" s="1"/>
  <c r="AR84" i="4" s="1"/>
  <c r="AN75" i="4"/>
  <c r="AO75" i="4" s="1"/>
  <c r="AP76" i="4" s="1"/>
  <c r="AR76" i="4" s="1"/>
  <c r="AX70" i="4"/>
  <c r="AY70" i="4" s="1"/>
  <c r="AZ71" i="4" s="1"/>
  <c r="BB71" i="4" s="1"/>
  <c r="BC89" i="4"/>
  <c r="BD89" i="4" s="1"/>
  <c r="BE90" i="4" s="1"/>
  <c r="BG90" i="4" s="1"/>
  <c r="AN87" i="4"/>
  <c r="AO87" i="4" s="1"/>
  <c r="AP88" i="4" s="1"/>
  <c r="AR88" i="4" s="1"/>
  <c r="AN81" i="4"/>
  <c r="AO81" i="4" s="1"/>
  <c r="AP82" i="4" s="1"/>
  <c r="AR82" i="4" s="1"/>
  <c r="AN77" i="4"/>
  <c r="AO77" i="4" s="1"/>
  <c r="AP78" i="4" s="1"/>
  <c r="AR78" i="4" s="1"/>
  <c r="AN67" i="4"/>
  <c r="AO67" i="4" s="1"/>
  <c r="AP68" i="4" s="1"/>
  <c r="AR68" i="4" s="1"/>
  <c r="AX62" i="4"/>
  <c r="AY62" i="4" s="1"/>
  <c r="AZ63" i="4" s="1"/>
  <c r="BB63" i="4" s="1"/>
  <c r="AX60" i="4"/>
  <c r="AY60" i="4" s="1"/>
  <c r="AZ61" i="4" s="1"/>
  <c r="BB61" i="4" s="1"/>
  <c r="AS66" i="4"/>
  <c r="AT66" i="4" s="1"/>
  <c r="AU67" i="4" s="1"/>
  <c r="AW67" i="4" s="1"/>
  <c r="AN59" i="4"/>
  <c r="AO59" i="4" s="1"/>
  <c r="AP60" i="4" s="1"/>
  <c r="AR60" i="4" s="1"/>
  <c r="BH74" i="4"/>
  <c r="BI74" i="4" s="1"/>
  <c r="BJ75" i="4" s="1"/>
  <c r="BL75" i="4" s="1"/>
  <c r="AX78" i="4"/>
  <c r="AY78" i="4" s="1"/>
  <c r="AZ79" i="4" s="1"/>
  <c r="BB79" i="4" s="1"/>
  <c r="AS74" i="4"/>
  <c r="AT74" i="4" s="1"/>
  <c r="AU75" i="4" s="1"/>
  <c r="AW75" i="4" s="1"/>
  <c r="AN61" i="4"/>
  <c r="AO61" i="4" s="1"/>
  <c r="AP62" i="4" s="1"/>
  <c r="AR62" i="4" s="1"/>
  <c r="AN63" i="4"/>
  <c r="AO63" i="4" s="1"/>
  <c r="AP64" i="4" s="1"/>
  <c r="AR64" i="4" s="1"/>
  <c r="AN89" i="4"/>
  <c r="AO89" i="4" s="1"/>
  <c r="AP90" i="4" s="1"/>
  <c r="AR90" i="4" s="1"/>
  <c r="AX74" i="4"/>
  <c r="AY74" i="4" s="1"/>
  <c r="AZ75" i="4" s="1"/>
  <c r="BB75" i="4" s="1"/>
  <c r="FS7" i="4"/>
  <c r="FT7" i="4" s="1"/>
  <c r="FU8" i="4" s="1"/>
  <c r="FW8" i="4" s="1"/>
  <c r="FN7" i="4"/>
  <c r="FO7" i="4" s="1"/>
  <c r="FP8" i="4" s="1"/>
  <c r="FR8" i="4" s="1"/>
  <c r="FD7" i="4"/>
  <c r="FE7" i="4" s="1"/>
  <c r="FF8" i="4" s="1"/>
  <c r="FH8" i="4" s="1"/>
  <c r="EY7" i="4"/>
  <c r="EZ7" i="4" s="1"/>
  <c r="FA8" i="4" s="1"/>
  <c r="FC8" i="4" s="1"/>
  <c r="ET7" i="4"/>
  <c r="EU7" i="4" s="1"/>
  <c r="EV8" i="4" s="1"/>
  <c r="EX8" i="4" s="1"/>
  <c r="EO7" i="4"/>
  <c r="EP7" i="4" s="1"/>
  <c r="EQ8" i="4" s="1"/>
  <c r="ES8" i="4" s="1"/>
  <c r="EO9" i="4"/>
  <c r="EP9" i="4" s="1"/>
  <c r="EQ10" i="4" s="1"/>
  <c r="ES10" i="4" s="1"/>
  <c r="EJ9" i="4"/>
  <c r="EK9" i="4" s="1"/>
  <c r="EL10" i="4" s="1"/>
  <c r="EN10" i="4" s="1"/>
  <c r="EO11" i="4"/>
  <c r="EP11" i="4" s="1"/>
  <c r="EQ12" i="4" s="1"/>
  <c r="ES12" i="4" s="1"/>
  <c r="EJ11" i="4"/>
  <c r="EK11" i="4" s="1"/>
  <c r="EL12" i="4" s="1"/>
  <c r="EN12" i="4" s="1"/>
  <c r="EY15" i="4"/>
  <c r="EZ15" i="4" s="1"/>
  <c r="FA16" i="4" s="1"/>
  <c r="FC16" i="4" s="1"/>
  <c r="EJ13" i="4"/>
  <c r="EK13" i="4" s="1"/>
  <c r="EL14" i="4" s="1"/>
  <c r="EN14" i="4" s="1"/>
  <c r="EJ15" i="4"/>
  <c r="EK15" i="4" s="1"/>
  <c r="EL16" i="4" s="1"/>
  <c r="EN16" i="4" s="1"/>
  <c r="CL9" i="4"/>
  <c r="CM9" i="4" s="1"/>
  <c r="CN10" i="4" s="1"/>
  <c r="CP10" i="4" s="1"/>
  <c r="BW8" i="4"/>
  <c r="BX8" i="4" s="1"/>
  <c r="BY9" i="4" s="1"/>
  <c r="CA9" i="4" s="1"/>
  <c r="BW10" i="4"/>
  <c r="BX10" i="4" s="1"/>
  <c r="BY11" i="4" s="1"/>
  <c r="CA11" i="4" s="1"/>
  <c r="BW11" i="4"/>
  <c r="BX11" i="4" s="1"/>
  <c r="BY12" i="4" s="1"/>
  <c r="CA12" i="4" s="1"/>
  <c r="AS10" i="4"/>
  <c r="AT10" i="4" s="1"/>
  <c r="AU11" i="4" s="1"/>
  <c r="AW11" i="4" s="1"/>
  <c r="AX52" i="4"/>
  <c r="AY52" i="4" s="1"/>
  <c r="AZ53" i="4" s="1"/>
  <c r="BB53" i="4" s="1"/>
  <c r="AX59" i="4"/>
  <c r="AY59" i="4" s="1"/>
  <c r="AZ60" i="4" s="1"/>
  <c r="BB60" i="4" s="1"/>
  <c r="AX38" i="4"/>
  <c r="AY38" i="4" s="1"/>
  <c r="AZ39" i="4" s="1"/>
  <c r="BB39" i="4" s="1"/>
  <c r="BC39" i="4" s="1"/>
  <c r="BD39" i="4" s="1"/>
  <c r="BE40" i="4" s="1"/>
  <c r="BG40" i="4" s="1"/>
  <c r="AS30" i="4"/>
  <c r="AT30" i="4" s="1"/>
  <c r="AU31" i="4" s="1"/>
  <c r="AW31" i="4" s="1"/>
  <c r="AS54" i="4"/>
  <c r="AT54" i="4" s="1"/>
  <c r="AU55" i="4" s="1"/>
  <c r="AW55" i="4" s="1"/>
  <c r="AX36" i="4"/>
  <c r="AY36" i="4" s="1"/>
  <c r="AZ37" i="4" s="1"/>
  <c r="BB37" i="4" s="1"/>
  <c r="AX13" i="4"/>
  <c r="AY13" i="4" s="1"/>
  <c r="AZ14" i="4" s="1"/>
  <c r="BB14" i="4" s="1"/>
  <c r="AX44" i="4"/>
  <c r="AY44" i="4" s="1"/>
  <c r="AZ45" i="4" s="1"/>
  <c r="BB45" i="4" s="1"/>
  <c r="AX26" i="4"/>
  <c r="AY26" i="4" s="1"/>
  <c r="AZ27" i="4" s="1"/>
  <c r="BB27" i="4" s="1"/>
  <c r="AX18" i="4"/>
  <c r="AY18" i="4" s="1"/>
  <c r="AZ19" i="4" s="1"/>
  <c r="BB19" i="4" s="1"/>
  <c r="BC17" i="4"/>
  <c r="BD17" i="4" s="1"/>
  <c r="BE18" i="4" s="1"/>
  <c r="BG18" i="4" s="1"/>
  <c r="AS36" i="4"/>
  <c r="AT36" i="4" s="1"/>
  <c r="AU37" i="4" s="1"/>
  <c r="AW37" i="4" s="1"/>
  <c r="AS14" i="4"/>
  <c r="AT14" i="4" s="1"/>
  <c r="AU15" i="4" s="1"/>
  <c r="AW15" i="4" s="1"/>
  <c r="AS44" i="4"/>
  <c r="AT44" i="4" s="1"/>
  <c r="AU45" i="4" s="1"/>
  <c r="AW45" i="4" s="1"/>
  <c r="AS11" i="4"/>
  <c r="AT11" i="4" s="1"/>
  <c r="AU12" i="4" s="1"/>
  <c r="AW12" i="4" s="1"/>
  <c r="AX17" i="4"/>
  <c r="AY17" i="4" s="1"/>
  <c r="AZ18" i="4" s="1"/>
  <c r="BB18" i="4" s="1"/>
  <c r="AX30" i="4"/>
  <c r="AY30" i="4" s="1"/>
  <c r="AZ31" i="4" s="1"/>
  <c r="BB31" i="4" s="1"/>
  <c r="BH56" i="4"/>
  <c r="BI56" i="4" s="1"/>
  <c r="BJ57" i="4" s="1"/>
  <c r="BL57" i="4" s="1"/>
  <c r="AX42" i="4"/>
  <c r="AY42" i="4" s="1"/>
  <c r="AZ43" i="4" s="1"/>
  <c r="BB43" i="4" s="1"/>
  <c r="BC35" i="4"/>
  <c r="BD35" i="4" s="1"/>
  <c r="BE36" i="4" s="1"/>
  <c r="BG36" i="4" s="1"/>
  <c r="AS20" i="4"/>
  <c r="AT20" i="4" s="1"/>
  <c r="AU21" i="4" s="1"/>
  <c r="AW21" i="4" s="1"/>
  <c r="AX27" i="4"/>
  <c r="AY27" i="4" s="1"/>
  <c r="AZ28" i="4" s="1"/>
  <c r="BB28" i="4" s="1"/>
  <c r="AS38" i="4"/>
  <c r="AT38" i="4" s="1"/>
  <c r="AU39" i="4" s="1"/>
  <c r="AW39" i="4" s="1"/>
  <c r="AS24" i="4"/>
  <c r="AT24" i="4" s="1"/>
  <c r="AU25" i="4" s="1"/>
  <c r="AW25" i="4" s="1"/>
  <c r="AS56" i="4"/>
  <c r="AT56" i="4" s="1"/>
  <c r="AU57" i="4" s="1"/>
  <c r="AW57" i="4" s="1"/>
  <c r="AS32" i="4"/>
  <c r="AT32" i="4" s="1"/>
  <c r="AU33" i="4" s="1"/>
  <c r="AW33" i="4" s="1"/>
  <c r="AS13" i="4"/>
  <c r="AT13" i="4" s="1"/>
  <c r="AU14" i="4" s="1"/>
  <c r="AW14" i="4" s="1"/>
  <c r="BC36" i="4"/>
  <c r="BD36" i="4" s="1"/>
  <c r="BE37" i="4" s="1"/>
  <c r="BG37" i="4" s="1"/>
  <c r="AS48" i="4"/>
  <c r="AT48" i="4" s="1"/>
  <c r="AU49" i="4" s="1"/>
  <c r="AW49" i="4" s="1"/>
  <c r="AX28" i="4"/>
  <c r="AY28" i="4" s="1"/>
  <c r="AZ29" i="4" s="1"/>
  <c r="BB29" i="4" s="1"/>
  <c r="AX32" i="4"/>
  <c r="AY32" i="4" s="1"/>
  <c r="AZ33" i="4" s="1"/>
  <c r="BB33" i="4" s="1"/>
  <c r="AX46" i="4"/>
  <c r="AY46" i="4" s="1"/>
  <c r="AZ47" i="4" s="1"/>
  <c r="BB47" i="4" s="1"/>
  <c r="BC47" i="4" s="1"/>
  <c r="BD47" i="4" s="1"/>
  <c r="BE48" i="4" s="1"/>
  <c r="BG48" i="4" s="1"/>
  <c r="BC49" i="4"/>
  <c r="BD49" i="4" s="1"/>
  <c r="BE50" i="4" s="1"/>
  <c r="BG50" i="4" s="1"/>
  <c r="AX22" i="4"/>
  <c r="AY22" i="4" s="1"/>
  <c r="AZ23" i="4" s="1"/>
  <c r="BB23" i="4" s="1"/>
  <c r="AS40" i="4"/>
  <c r="AT40" i="4" s="1"/>
  <c r="AU41" i="4" s="1"/>
  <c r="AW41" i="4" s="1"/>
  <c r="AS50" i="4"/>
  <c r="AT50" i="4" s="1"/>
  <c r="AU51" i="4" s="1"/>
  <c r="AW51" i="4" s="1"/>
  <c r="AS28" i="4"/>
  <c r="AT28" i="4" s="1"/>
  <c r="AU29" i="4" s="1"/>
  <c r="AW29" i="4" s="1"/>
  <c r="AX58" i="4"/>
  <c r="AY58" i="4" s="1"/>
  <c r="AZ59" i="4" s="1"/>
  <c r="BB59" i="4" s="1"/>
  <c r="AS22" i="4"/>
  <c r="AT22" i="4" s="1"/>
  <c r="AU23" i="4" s="1"/>
  <c r="AW23" i="4" s="1"/>
  <c r="AS52" i="4"/>
  <c r="AT52" i="4" s="1"/>
  <c r="AU53" i="4" s="1"/>
  <c r="AW53" i="4" s="1"/>
  <c r="AS42" i="4"/>
  <c r="AT42" i="4" s="1"/>
  <c r="AU43" i="4" s="1"/>
  <c r="AW43" i="4" s="1"/>
  <c r="AX24" i="4"/>
  <c r="AY24" i="4" s="1"/>
  <c r="AZ25" i="4" s="1"/>
  <c r="BB25" i="4" s="1"/>
  <c r="AX50" i="4"/>
  <c r="AY50" i="4" s="1"/>
  <c r="AZ51" i="4" s="1"/>
  <c r="BB51" i="4" s="1"/>
  <c r="AS18" i="4"/>
  <c r="AT18" i="4" s="1"/>
  <c r="AU19" i="4" s="1"/>
  <c r="AW19" i="4" s="1"/>
  <c r="AS46" i="4"/>
  <c r="AT46" i="4" s="1"/>
  <c r="AU47" i="4" s="1"/>
  <c r="AW47" i="4" s="1"/>
  <c r="AX20" i="4"/>
  <c r="AY20" i="4" s="1"/>
  <c r="AZ21" i="4" s="1"/>
  <c r="BB21" i="4" s="1"/>
  <c r="AX56" i="4"/>
  <c r="AY56" i="4" s="1"/>
  <c r="AZ57" i="4" s="1"/>
  <c r="BB57" i="4" s="1"/>
  <c r="AX40" i="4"/>
  <c r="AY40" i="4" s="1"/>
  <c r="AZ41" i="4" s="1"/>
  <c r="BB41" i="4" s="1"/>
  <c r="FS9" i="4"/>
  <c r="FT9" i="4" s="1"/>
  <c r="FU10" i="4" s="1"/>
  <c r="FW10" i="4" s="1"/>
  <c r="EO8" i="4"/>
  <c r="EP8" i="4" s="1"/>
  <c r="EQ9" i="4" s="1"/>
  <c r="ES9" i="4" s="1"/>
  <c r="BM7" i="4"/>
  <c r="BN7" i="4" s="1"/>
  <c r="BO8" i="4" s="1"/>
  <c r="BQ8" i="4" s="1"/>
  <c r="C61" i="1" l="1"/>
  <c r="C60" i="1"/>
  <c r="BC75" i="4"/>
  <c r="BD75" i="4" s="1"/>
  <c r="BE76" i="4" s="1"/>
  <c r="BG76" i="4" s="1"/>
  <c r="AS90" i="4"/>
  <c r="AT90" i="4" s="1"/>
  <c r="AS62" i="4"/>
  <c r="AT62" i="4" s="1"/>
  <c r="AU63" i="4" s="1"/>
  <c r="AW63" i="4" s="1"/>
  <c r="BC79" i="4"/>
  <c r="BD79" i="4" s="1"/>
  <c r="BE80" i="4" s="1"/>
  <c r="BG80" i="4" s="1"/>
  <c r="AS60" i="4"/>
  <c r="AT60" i="4" s="1"/>
  <c r="AU61" i="4" s="1"/>
  <c r="AW61" i="4" s="1"/>
  <c r="BC61" i="4"/>
  <c r="BD61" i="4" s="1"/>
  <c r="BE62" i="4" s="1"/>
  <c r="BG62" i="4" s="1"/>
  <c r="AS68" i="4"/>
  <c r="AT68" i="4" s="1"/>
  <c r="AU69" i="4" s="1"/>
  <c r="AW69" i="4" s="1"/>
  <c r="AS82" i="4"/>
  <c r="AT82" i="4" s="1"/>
  <c r="AU83" i="4" s="1"/>
  <c r="AW83" i="4" s="1"/>
  <c r="BH90" i="4"/>
  <c r="BI90" i="4" s="1"/>
  <c r="AS76" i="4"/>
  <c r="AT76" i="4" s="1"/>
  <c r="AU77" i="4" s="1"/>
  <c r="AW77" i="4" s="1"/>
  <c r="AS70" i="4"/>
  <c r="AT70" i="4" s="1"/>
  <c r="AU71" i="4" s="1"/>
  <c r="AW71" i="4" s="1"/>
  <c r="BH88" i="4"/>
  <c r="BI88" i="4" s="1"/>
  <c r="BJ89" i="4" s="1"/>
  <c r="BL89" i="4" s="1"/>
  <c r="BH68" i="4"/>
  <c r="BI68" i="4" s="1"/>
  <c r="BJ69" i="4" s="1"/>
  <c r="BL69" i="4" s="1"/>
  <c r="BH86" i="4"/>
  <c r="BI86" i="4" s="1"/>
  <c r="BJ87" i="4" s="1"/>
  <c r="BL87" i="4" s="1"/>
  <c r="AX87" i="4"/>
  <c r="AY87" i="4" s="1"/>
  <c r="AZ88" i="4" s="1"/>
  <c r="BB88" i="4" s="1"/>
  <c r="AS72" i="4"/>
  <c r="AT72" i="4" s="1"/>
  <c r="AU73" i="4" s="1"/>
  <c r="AW73" i="4" s="1"/>
  <c r="BC83" i="4"/>
  <c r="BD83" i="4" s="1"/>
  <c r="BE84" i="4" s="1"/>
  <c r="BG84" i="4" s="1"/>
  <c r="BM67" i="4"/>
  <c r="BN67" i="4" s="1"/>
  <c r="BO68" i="4" s="1"/>
  <c r="BQ68" i="4" s="1"/>
  <c r="BH82" i="4"/>
  <c r="BI82" i="4" s="1"/>
  <c r="BJ83" i="4" s="1"/>
  <c r="BL83" i="4" s="1"/>
  <c r="AS64" i="4"/>
  <c r="AT64" i="4" s="1"/>
  <c r="AU65" i="4" s="1"/>
  <c r="AW65" i="4" s="1"/>
  <c r="AX75" i="4"/>
  <c r="AY75" i="4" s="1"/>
  <c r="AZ76" i="4" s="1"/>
  <c r="BB76" i="4" s="1"/>
  <c r="BM75" i="4"/>
  <c r="BN75" i="4" s="1"/>
  <c r="BO76" i="4" s="1"/>
  <c r="BQ76" i="4" s="1"/>
  <c r="AX67" i="4"/>
  <c r="AY67" i="4" s="1"/>
  <c r="AZ68" i="4" s="1"/>
  <c r="BB68" i="4" s="1"/>
  <c r="BC63" i="4"/>
  <c r="BD63" i="4" s="1"/>
  <c r="BE64" i="4" s="1"/>
  <c r="BG64" i="4" s="1"/>
  <c r="AS78" i="4"/>
  <c r="AT78" i="4" s="1"/>
  <c r="AU79" i="4" s="1"/>
  <c r="AW79" i="4" s="1"/>
  <c r="AS88" i="4"/>
  <c r="AT88" i="4" s="1"/>
  <c r="AU89" i="4" s="1"/>
  <c r="AW89" i="4" s="1"/>
  <c r="BC71" i="4"/>
  <c r="BD71" i="4" s="1"/>
  <c r="BE72" i="4" s="1"/>
  <c r="BG72" i="4" s="1"/>
  <c r="AS84" i="4"/>
  <c r="AT84" i="4" s="1"/>
  <c r="AU85" i="4" s="1"/>
  <c r="AW85" i="4" s="1"/>
  <c r="AS80" i="4"/>
  <c r="AT80" i="4" s="1"/>
  <c r="AU81" i="4" s="1"/>
  <c r="AW81" i="4" s="1"/>
  <c r="BC69" i="4"/>
  <c r="BD69" i="4" s="1"/>
  <c r="BE70" i="4" s="1"/>
  <c r="BG70" i="4" s="1"/>
  <c r="BC77" i="4"/>
  <c r="BD77" i="4" s="1"/>
  <c r="BE78" i="4" s="1"/>
  <c r="BG78" i="4" s="1"/>
  <c r="FX8" i="4"/>
  <c r="FY8" i="4" s="1"/>
  <c r="FZ9" i="4" s="1"/>
  <c r="GB9" i="4" s="1"/>
  <c r="FS8" i="4"/>
  <c r="FT8" i="4" s="1"/>
  <c r="FU9" i="4" s="1"/>
  <c r="FW9" i="4" s="1"/>
  <c r="FI8" i="4"/>
  <c r="FJ8" i="4" s="1"/>
  <c r="FK9" i="4" s="1"/>
  <c r="FM9" i="4" s="1"/>
  <c r="FD8" i="4"/>
  <c r="FE8" i="4" s="1"/>
  <c r="FF9" i="4" s="1"/>
  <c r="FH9" i="4" s="1"/>
  <c r="EY8" i="4"/>
  <c r="EZ8" i="4" s="1"/>
  <c r="FA9" i="4" s="1"/>
  <c r="FC9" i="4" s="1"/>
  <c r="ET8" i="4"/>
  <c r="EU8" i="4" s="1"/>
  <c r="EV9" i="4" s="1"/>
  <c r="EX9" i="4" s="1"/>
  <c r="ET10" i="4"/>
  <c r="EU10" i="4" s="1"/>
  <c r="EV11" i="4" s="1"/>
  <c r="EX11" i="4" s="1"/>
  <c r="EO10" i="4"/>
  <c r="EP10" i="4" s="1"/>
  <c r="EQ11" i="4" s="1"/>
  <c r="ES11" i="4" s="1"/>
  <c r="ET12" i="4"/>
  <c r="EU12" i="4" s="1"/>
  <c r="EV13" i="4" s="1"/>
  <c r="EX13" i="4" s="1"/>
  <c r="EO12" i="4"/>
  <c r="EP12" i="4" s="1"/>
  <c r="EQ13" i="4" s="1"/>
  <c r="ES13" i="4" s="1"/>
  <c r="FD16" i="4"/>
  <c r="FE16" i="4" s="1"/>
  <c r="FF17" i="4" s="1"/>
  <c r="FH17" i="4" s="1"/>
  <c r="EO14" i="4"/>
  <c r="EP14" i="4" s="1"/>
  <c r="EQ15" i="4" s="1"/>
  <c r="ES15" i="4" s="1"/>
  <c r="EO16" i="4"/>
  <c r="EP16" i="4" s="1"/>
  <c r="EQ17" i="4" s="1"/>
  <c r="ES17" i="4" s="1"/>
  <c r="CQ10" i="4"/>
  <c r="CR10" i="4" s="1"/>
  <c r="CS11" i="4" s="1"/>
  <c r="CU11" i="4" s="1"/>
  <c r="CB9" i="4"/>
  <c r="CC9" i="4" s="1"/>
  <c r="CD10" i="4" s="1"/>
  <c r="CF10" i="4" s="1"/>
  <c r="CB11" i="4"/>
  <c r="CC11" i="4" s="1"/>
  <c r="CD12" i="4" s="1"/>
  <c r="CF12" i="4" s="1"/>
  <c r="CB12" i="4"/>
  <c r="CC12" i="4" s="1"/>
  <c r="CD13" i="4" s="1"/>
  <c r="CF13" i="4" s="1"/>
  <c r="BC41" i="4"/>
  <c r="BD41" i="4" s="1"/>
  <c r="BE42" i="4" s="1"/>
  <c r="BG42" i="4" s="1"/>
  <c r="BC21" i="4"/>
  <c r="BD21" i="4" s="1"/>
  <c r="BE22" i="4" s="1"/>
  <c r="BG22" i="4" s="1"/>
  <c r="AX19" i="4"/>
  <c r="AY19" i="4" s="1"/>
  <c r="AZ20" i="4" s="1"/>
  <c r="BB20" i="4" s="1"/>
  <c r="BC25" i="4"/>
  <c r="BD25" i="4" s="1"/>
  <c r="BE26" i="4" s="1"/>
  <c r="BG26" i="4" s="1"/>
  <c r="AX53" i="4"/>
  <c r="AY53" i="4" s="1"/>
  <c r="AZ54" i="4" s="1"/>
  <c r="BB54" i="4" s="1"/>
  <c r="BC59" i="4"/>
  <c r="BD59" i="4" s="1"/>
  <c r="BE60" i="4" s="1"/>
  <c r="BG60" i="4" s="1"/>
  <c r="AX51" i="4"/>
  <c r="AY51" i="4" s="1"/>
  <c r="AZ52" i="4" s="1"/>
  <c r="BB52" i="4" s="1"/>
  <c r="AX41" i="4"/>
  <c r="AY41" i="4" s="1"/>
  <c r="AZ42" i="4" s="1"/>
  <c r="BB42" i="4" s="1"/>
  <c r="BH50" i="4"/>
  <c r="BI50" i="4" s="1"/>
  <c r="BJ51" i="4" s="1"/>
  <c r="BL51" i="4" s="1"/>
  <c r="BH48" i="4"/>
  <c r="BI48" i="4" s="1"/>
  <c r="BJ49" i="4" s="1"/>
  <c r="BL49" i="4" s="1"/>
  <c r="BC33" i="4"/>
  <c r="BD33" i="4" s="1"/>
  <c r="BE34" i="4" s="1"/>
  <c r="BG34" i="4" s="1"/>
  <c r="BC29" i="4"/>
  <c r="BD29" i="4" s="1"/>
  <c r="BE30" i="4" s="1"/>
  <c r="BG30" i="4" s="1"/>
  <c r="AX49" i="4"/>
  <c r="AY49" i="4" s="1"/>
  <c r="AZ50" i="4" s="1"/>
  <c r="BB50" i="4" s="1"/>
  <c r="BH37" i="4"/>
  <c r="BI37" i="4" s="1"/>
  <c r="BJ38" i="4" s="1"/>
  <c r="BL38" i="4" s="1"/>
  <c r="AX14" i="4"/>
  <c r="AY14" i="4" s="1"/>
  <c r="AZ15" i="4" s="1"/>
  <c r="BB15" i="4" s="1"/>
  <c r="BC15" i="4" s="1"/>
  <c r="BD15" i="4" s="1"/>
  <c r="BE16" i="4" s="1"/>
  <c r="BG16" i="4" s="1"/>
  <c r="AX57" i="4"/>
  <c r="AY57" i="4" s="1"/>
  <c r="AZ58" i="4" s="1"/>
  <c r="BB58" i="4" s="1"/>
  <c r="AX25" i="4"/>
  <c r="AY25" i="4" s="1"/>
  <c r="AZ26" i="4" s="1"/>
  <c r="BB26" i="4" s="1"/>
  <c r="AX39" i="4"/>
  <c r="AY39" i="4" s="1"/>
  <c r="AZ40" i="4" s="1"/>
  <c r="BB40" i="4" s="1"/>
  <c r="BC28" i="4"/>
  <c r="BD28" i="4" s="1"/>
  <c r="BE29" i="4" s="1"/>
  <c r="BG29" i="4" s="1"/>
  <c r="AX21" i="4"/>
  <c r="AY21" i="4" s="1"/>
  <c r="AZ22" i="4" s="1"/>
  <c r="BB22" i="4" s="1"/>
  <c r="BH36" i="4"/>
  <c r="BI36" i="4" s="1"/>
  <c r="BJ37" i="4" s="1"/>
  <c r="BL37" i="4" s="1"/>
  <c r="BC43" i="4"/>
  <c r="BD43" i="4" s="1"/>
  <c r="BE44" i="4" s="1"/>
  <c r="BG44" i="4" s="1"/>
  <c r="BM57" i="4"/>
  <c r="BN57" i="4" s="1"/>
  <c r="BO58" i="4" s="1"/>
  <c r="BQ58" i="4" s="1"/>
  <c r="BC31" i="4"/>
  <c r="BD31" i="4" s="1"/>
  <c r="BE32" i="4" s="1"/>
  <c r="BG32" i="4" s="1"/>
  <c r="BC18" i="4"/>
  <c r="BD18" i="4" s="1"/>
  <c r="BE19" i="4" s="1"/>
  <c r="BG19" i="4" s="1"/>
  <c r="AX12" i="4"/>
  <c r="AY12" i="4" s="1"/>
  <c r="AZ13" i="4" s="1"/>
  <c r="BB13" i="4" s="1"/>
  <c r="AX45" i="4"/>
  <c r="AY45" i="4" s="1"/>
  <c r="AZ46" i="4" s="1"/>
  <c r="BB46" i="4" s="1"/>
  <c r="AX15" i="4"/>
  <c r="AY15" i="4" s="1"/>
  <c r="AZ16" i="4" s="1"/>
  <c r="BB16" i="4" s="1"/>
  <c r="AX37" i="4"/>
  <c r="AY37" i="4" s="1"/>
  <c r="AZ38" i="4" s="1"/>
  <c r="BB38" i="4" s="1"/>
  <c r="BH18" i="4"/>
  <c r="BI18" i="4" s="1"/>
  <c r="BJ19" i="4" s="1"/>
  <c r="BL19" i="4" s="1"/>
  <c r="BC19" i="4"/>
  <c r="BD19" i="4" s="1"/>
  <c r="BE20" i="4" s="1"/>
  <c r="BG20" i="4" s="1"/>
  <c r="BC27" i="4"/>
  <c r="BD27" i="4" s="1"/>
  <c r="BE28" i="4" s="1"/>
  <c r="BG28" i="4" s="1"/>
  <c r="BC45" i="4"/>
  <c r="BD45" i="4" s="1"/>
  <c r="BE46" i="4" s="1"/>
  <c r="BG46" i="4" s="1"/>
  <c r="BC14" i="4"/>
  <c r="BD14" i="4" s="1"/>
  <c r="BE15" i="4" s="1"/>
  <c r="BG15" i="4" s="1"/>
  <c r="BC37" i="4"/>
  <c r="BD37" i="4" s="1"/>
  <c r="BE38" i="4" s="1"/>
  <c r="BG38" i="4" s="1"/>
  <c r="AX55" i="4"/>
  <c r="AY55" i="4" s="1"/>
  <c r="AZ56" i="4" s="1"/>
  <c r="BB56" i="4" s="1"/>
  <c r="AX31" i="4"/>
  <c r="AY31" i="4" s="1"/>
  <c r="AZ32" i="4" s="1"/>
  <c r="BB32" i="4" s="1"/>
  <c r="BH40" i="4"/>
  <c r="BI40" i="4" s="1"/>
  <c r="BJ41" i="4" s="1"/>
  <c r="BL41" i="4" s="1"/>
  <c r="BC60" i="4"/>
  <c r="BD60" i="4" s="1"/>
  <c r="BE61" i="4" s="1"/>
  <c r="BG61" i="4" s="1"/>
  <c r="BC53" i="4"/>
  <c r="BD53" i="4" s="1"/>
  <c r="BE54" i="4" s="1"/>
  <c r="BG54" i="4" s="1"/>
  <c r="AX11" i="4"/>
  <c r="AY11" i="4" s="1"/>
  <c r="AZ12" i="4" s="1"/>
  <c r="BB12" i="4" s="1"/>
  <c r="BC57" i="4"/>
  <c r="BD57" i="4" s="1"/>
  <c r="BE58" i="4" s="1"/>
  <c r="BG58" i="4" s="1"/>
  <c r="AX47" i="4"/>
  <c r="AY47" i="4" s="1"/>
  <c r="AZ48" i="4" s="1"/>
  <c r="BB48" i="4" s="1"/>
  <c r="BC51" i="4"/>
  <c r="BD51" i="4" s="1"/>
  <c r="BE52" i="4" s="1"/>
  <c r="BG52" i="4" s="1"/>
  <c r="AX43" i="4"/>
  <c r="AY43" i="4" s="1"/>
  <c r="AZ44" i="4" s="1"/>
  <c r="BB44" i="4" s="1"/>
  <c r="AX23" i="4"/>
  <c r="AY23" i="4" s="1"/>
  <c r="AZ24" i="4" s="1"/>
  <c r="BB24" i="4" s="1"/>
  <c r="AX29" i="4"/>
  <c r="AY29" i="4" s="1"/>
  <c r="AZ30" i="4" s="1"/>
  <c r="BB30" i="4" s="1"/>
  <c r="BC23" i="4"/>
  <c r="BD23" i="4" s="1"/>
  <c r="BE24" i="4" s="1"/>
  <c r="BG24" i="4" s="1"/>
  <c r="AX33" i="4"/>
  <c r="AY33" i="4" s="1"/>
  <c r="AZ34" i="4" s="1"/>
  <c r="BB34" i="4" s="1"/>
  <c r="FX10" i="4"/>
  <c r="FY10" i="4" s="1"/>
  <c r="FZ11" i="4" s="1"/>
  <c r="GB11" i="4" s="1"/>
  <c r="ET9" i="4"/>
  <c r="EU9" i="4" s="1"/>
  <c r="EV10" i="4" s="1"/>
  <c r="EX10" i="4" s="1"/>
  <c r="BR8" i="4"/>
  <c r="BS8" i="4" s="1"/>
  <c r="BT9" i="4" s="1"/>
  <c r="BV9" i="4" s="1"/>
  <c r="BH70" i="4" l="1"/>
  <c r="BI70" i="4" s="1"/>
  <c r="BJ71" i="4" s="1"/>
  <c r="BL71" i="4" s="1"/>
  <c r="AX85" i="4"/>
  <c r="AY85" i="4" s="1"/>
  <c r="AZ86" i="4" s="1"/>
  <c r="BB86" i="4" s="1"/>
  <c r="AX89" i="4"/>
  <c r="AY89" i="4" s="1"/>
  <c r="AZ90" i="4" s="1"/>
  <c r="BB90" i="4" s="1"/>
  <c r="BC68" i="4"/>
  <c r="BD68" i="4" s="1"/>
  <c r="BE69" i="4" s="1"/>
  <c r="BG69" i="4" s="1"/>
  <c r="BH78" i="4"/>
  <c r="BI78" i="4" s="1"/>
  <c r="BJ79" i="4" s="1"/>
  <c r="BL79" i="4" s="1"/>
  <c r="AX81" i="4"/>
  <c r="AY81" i="4" s="1"/>
  <c r="AZ82" i="4" s="1"/>
  <c r="BB82" i="4" s="1"/>
  <c r="BH72" i="4"/>
  <c r="BI72" i="4" s="1"/>
  <c r="BJ73" i="4" s="1"/>
  <c r="BL73" i="4" s="1"/>
  <c r="AX79" i="4"/>
  <c r="AY79" i="4" s="1"/>
  <c r="AZ80" i="4" s="1"/>
  <c r="BB80" i="4" s="1"/>
  <c r="BH64" i="4"/>
  <c r="BI64" i="4" s="1"/>
  <c r="BJ65" i="4" s="1"/>
  <c r="BL65" i="4" s="1"/>
  <c r="BR76" i="4"/>
  <c r="BS76" i="4" s="1"/>
  <c r="BT77" i="4" s="1"/>
  <c r="BV77" i="4" s="1"/>
  <c r="BC76" i="4"/>
  <c r="BD76" i="4" s="1"/>
  <c r="BE77" i="4" s="1"/>
  <c r="BG77" i="4" s="1"/>
  <c r="AX65" i="4"/>
  <c r="AY65" i="4" s="1"/>
  <c r="AZ66" i="4" s="1"/>
  <c r="BB66" i="4" s="1"/>
  <c r="BM83" i="4"/>
  <c r="BN83" i="4" s="1"/>
  <c r="BO84" i="4" s="1"/>
  <c r="BQ84" i="4" s="1"/>
  <c r="BR68" i="4"/>
  <c r="BS68" i="4" s="1"/>
  <c r="BT69" i="4" s="1"/>
  <c r="BV69" i="4" s="1"/>
  <c r="BH84" i="4"/>
  <c r="BI84" i="4" s="1"/>
  <c r="BJ85" i="4" s="1"/>
  <c r="BL85" i="4" s="1"/>
  <c r="AX73" i="4"/>
  <c r="AY73" i="4" s="1"/>
  <c r="AZ74" i="4" s="1"/>
  <c r="BB74" i="4" s="1"/>
  <c r="BC88" i="4"/>
  <c r="BD88" i="4" s="1"/>
  <c r="BE89" i="4" s="1"/>
  <c r="BG89" i="4" s="1"/>
  <c r="BM87" i="4"/>
  <c r="BN87" i="4" s="1"/>
  <c r="BO88" i="4" s="1"/>
  <c r="BQ88" i="4" s="1"/>
  <c r="BM69" i="4"/>
  <c r="BN69" i="4" s="1"/>
  <c r="BO70" i="4" s="1"/>
  <c r="BQ70" i="4" s="1"/>
  <c r="BM89" i="4"/>
  <c r="BN89" i="4" s="1"/>
  <c r="BO90" i="4" s="1"/>
  <c r="BQ90" i="4" s="1"/>
  <c r="AX71" i="4"/>
  <c r="AY71" i="4" s="1"/>
  <c r="AZ72" i="4" s="1"/>
  <c r="BB72" i="4" s="1"/>
  <c r="AX77" i="4"/>
  <c r="AY77" i="4" s="1"/>
  <c r="AZ78" i="4" s="1"/>
  <c r="BB78" i="4" s="1"/>
  <c r="AX83" i="4"/>
  <c r="AY83" i="4" s="1"/>
  <c r="AZ84" i="4" s="1"/>
  <c r="BB84" i="4" s="1"/>
  <c r="AX69" i="4"/>
  <c r="AY69" i="4" s="1"/>
  <c r="AZ70" i="4" s="1"/>
  <c r="BB70" i="4" s="1"/>
  <c r="BH62" i="4"/>
  <c r="BI62" i="4" s="1"/>
  <c r="BJ63" i="4" s="1"/>
  <c r="BL63" i="4" s="1"/>
  <c r="AX61" i="4"/>
  <c r="AY61" i="4" s="1"/>
  <c r="AZ62" i="4" s="1"/>
  <c r="BB62" i="4" s="1"/>
  <c r="BH80" i="4"/>
  <c r="BI80" i="4" s="1"/>
  <c r="BJ81" i="4" s="1"/>
  <c r="BL81" i="4" s="1"/>
  <c r="AX63" i="4"/>
  <c r="AY63" i="4" s="1"/>
  <c r="AZ64" i="4" s="1"/>
  <c r="BB64" i="4" s="1"/>
  <c r="BH76" i="4"/>
  <c r="BI76" i="4" s="1"/>
  <c r="BJ77" i="4" s="1"/>
  <c r="BL77" i="4" s="1"/>
  <c r="GC9" i="4"/>
  <c r="GD9" i="4" s="1"/>
  <c r="GE10" i="4" s="1"/>
  <c r="FX9" i="4"/>
  <c r="FY9" i="4" s="1"/>
  <c r="FZ10" i="4" s="1"/>
  <c r="GB10" i="4" s="1"/>
  <c r="FN9" i="4"/>
  <c r="FO9" i="4" s="1"/>
  <c r="FP10" i="4" s="1"/>
  <c r="FR10" i="4" s="1"/>
  <c r="FI9" i="4"/>
  <c r="FJ9" i="4" s="1"/>
  <c r="FK10" i="4" s="1"/>
  <c r="FM10" i="4" s="1"/>
  <c r="FD9" i="4"/>
  <c r="FE9" i="4" s="1"/>
  <c r="FF10" i="4" s="1"/>
  <c r="FH10" i="4" s="1"/>
  <c r="EY9" i="4"/>
  <c r="EZ9" i="4" s="1"/>
  <c r="FA10" i="4" s="1"/>
  <c r="FC10" i="4" s="1"/>
  <c r="EY11" i="4"/>
  <c r="EZ11" i="4" s="1"/>
  <c r="FA12" i="4" s="1"/>
  <c r="FC12" i="4" s="1"/>
  <c r="ET11" i="4"/>
  <c r="EU11" i="4" s="1"/>
  <c r="EV12" i="4" s="1"/>
  <c r="EX12" i="4" s="1"/>
  <c r="EY13" i="4"/>
  <c r="EZ13" i="4" s="1"/>
  <c r="FA14" i="4" s="1"/>
  <c r="FC14" i="4" s="1"/>
  <c r="ET13" i="4"/>
  <c r="EU13" i="4" s="1"/>
  <c r="EV14" i="4" s="1"/>
  <c r="EX14" i="4" s="1"/>
  <c r="FI17" i="4"/>
  <c r="FJ17" i="4" s="1"/>
  <c r="FK18" i="4" s="1"/>
  <c r="FM18" i="4" s="1"/>
  <c r="ET15" i="4"/>
  <c r="EU15" i="4" s="1"/>
  <c r="EV16" i="4" s="1"/>
  <c r="EX16" i="4" s="1"/>
  <c r="ET17" i="4"/>
  <c r="EU17" i="4" s="1"/>
  <c r="EV18" i="4" s="1"/>
  <c r="EX18" i="4" s="1"/>
  <c r="CV11" i="4"/>
  <c r="CW11" i="4" s="1"/>
  <c r="CX12" i="4" s="1"/>
  <c r="CZ12" i="4" s="1"/>
  <c r="CG10" i="4"/>
  <c r="CH10" i="4" s="1"/>
  <c r="CI11" i="4" s="1"/>
  <c r="CK11" i="4" s="1"/>
  <c r="CG12" i="4"/>
  <c r="CH12" i="4" s="1"/>
  <c r="CI13" i="4" s="1"/>
  <c r="CK13" i="4" s="1"/>
  <c r="CG13" i="4"/>
  <c r="CH13" i="4" s="1"/>
  <c r="CI14" i="4" s="1"/>
  <c r="CK14" i="4" s="1"/>
  <c r="BC34" i="4"/>
  <c r="BD34" i="4" s="1"/>
  <c r="BE35" i="4" s="1"/>
  <c r="BG35" i="4" s="1"/>
  <c r="BC30" i="4"/>
  <c r="BD30" i="4" s="1"/>
  <c r="BE31" i="4" s="1"/>
  <c r="BG31" i="4" s="1"/>
  <c r="BC44" i="4"/>
  <c r="BD44" i="4" s="1"/>
  <c r="BE45" i="4" s="1"/>
  <c r="BG45" i="4" s="1"/>
  <c r="BC48" i="4"/>
  <c r="BD48" i="4" s="1"/>
  <c r="BE49" i="4" s="1"/>
  <c r="BG49" i="4" s="1"/>
  <c r="BC12" i="4"/>
  <c r="BD12" i="4" s="1"/>
  <c r="BE13" i="4" s="1"/>
  <c r="BG13" i="4" s="1"/>
  <c r="BH54" i="4"/>
  <c r="BI54" i="4" s="1"/>
  <c r="BJ55" i="4" s="1"/>
  <c r="BL55" i="4" s="1"/>
  <c r="BM41" i="4"/>
  <c r="BN41" i="4" s="1"/>
  <c r="BO42" i="4" s="1"/>
  <c r="BQ42" i="4" s="1"/>
  <c r="BC56" i="4"/>
  <c r="BD56" i="4" s="1"/>
  <c r="BE57" i="4" s="1"/>
  <c r="BG57" i="4" s="1"/>
  <c r="BH15" i="4"/>
  <c r="BI15" i="4" s="1"/>
  <c r="BJ16" i="4" s="1"/>
  <c r="BL16" i="4" s="1"/>
  <c r="BH28" i="4"/>
  <c r="BI28" i="4" s="1"/>
  <c r="BJ29" i="4" s="1"/>
  <c r="BL29" i="4" s="1"/>
  <c r="BH20" i="4"/>
  <c r="BI20" i="4" s="1"/>
  <c r="BJ21" i="4" s="1"/>
  <c r="BL21" i="4" s="1"/>
  <c r="BC38" i="4"/>
  <c r="BD38" i="4" s="1"/>
  <c r="BE39" i="4" s="1"/>
  <c r="BG39" i="4" s="1"/>
  <c r="BC16" i="4"/>
  <c r="BD16" i="4" s="1"/>
  <c r="BE17" i="4" s="1"/>
  <c r="BG17" i="4" s="1"/>
  <c r="BC46" i="4"/>
  <c r="BD46" i="4" s="1"/>
  <c r="BE47" i="4" s="1"/>
  <c r="BG47" i="4" s="1"/>
  <c r="BC13" i="4"/>
  <c r="BD13" i="4" s="1"/>
  <c r="BE14" i="4" s="1"/>
  <c r="BG14" i="4" s="1"/>
  <c r="BH19" i="4"/>
  <c r="BI19" i="4" s="1"/>
  <c r="BJ20" i="4" s="1"/>
  <c r="BL20" i="4" s="1"/>
  <c r="BH32" i="4"/>
  <c r="BI32" i="4" s="1"/>
  <c r="BJ33" i="4" s="1"/>
  <c r="BL33" i="4" s="1"/>
  <c r="BR58" i="4"/>
  <c r="BS58" i="4" s="1"/>
  <c r="BT59" i="4" s="1"/>
  <c r="BV59" i="4" s="1"/>
  <c r="BM37" i="4"/>
  <c r="BN37" i="4" s="1"/>
  <c r="BO38" i="4" s="1"/>
  <c r="BQ38" i="4" s="1"/>
  <c r="BC22" i="4"/>
  <c r="BD22" i="4" s="1"/>
  <c r="BE23" i="4" s="1"/>
  <c r="BG23" i="4" s="1"/>
  <c r="BH29" i="4"/>
  <c r="BI29" i="4" s="1"/>
  <c r="BJ30" i="4" s="1"/>
  <c r="BL30" i="4" s="1"/>
  <c r="BC40" i="4"/>
  <c r="BD40" i="4" s="1"/>
  <c r="BE41" i="4" s="1"/>
  <c r="BG41" i="4" s="1"/>
  <c r="BC26" i="4"/>
  <c r="BD26" i="4" s="1"/>
  <c r="BE27" i="4" s="1"/>
  <c r="BG27" i="4" s="1"/>
  <c r="BC58" i="4"/>
  <c r="BD58" i="4" s="1"/>
  <c r="BE59" i="4" s="1"/>
  <c r="BG59" i="4" s="1"/>
  <c r="BH16" i="4"/>
  <c r="BI16" i="4" s="1"/>
  <c r="BJ17" i="4" s="1"/>
  <c r="BL17" i="4" s="1"/>
  <c r="BM38" i="4"/>
  <c r="BN38" i="4" s="1"/>
  <c r="BO39" i="4" s="1"/>
  <c r="BQ39" i="4" s="1"/>
  <c r="BC50" i="4"/>
  <c r="BD50" i="4" s="1"/>
  <c r="BE51" i="4" s="1"/>
  <c r="BG51" i="4" s="1"/>
  <c r="BH30" i="4"/>
  <c r="BI30" i="4" s="1"/>
  <c r="BJ31" i="4" s="1"/>
  <c r="BL31" i="4" s="1"/>
  <c r="BH34" i="4"/>
  <c r="BI34" i="4" s="1"/>
  <c r="BJ35" i="4" s="1"/>
  <c r="BL35" i="4" s="1"/>
  <c r="BM49" i="4"/>
  <c r="BN49" i="4" s="1"/>
  <c r="BO50" i="4" s="1"/>
  <c r="BQ50" i="4" s="1"/>
  <c r="BM51" i="4"/>
  <c r="BN51" i="4" s="1"/>
  <c r="BO52" i="4" s="1"/>
  <c r="BQ52" i="4" s="1"/>
  <c r="BC42" i="4"/>
  <c r="BD42" i="4" s="1"/>
  <c r="BE43" i="4" s="1"/>
  <c r="BG43" i="4" s="1"/>
  <c r="BC52" i="4"/>
  <c r="BD52" i="4" s="1"/>
  <c r="BE53" i="4" s="1"/>
  <c r="BG53" i="4" s="1"/>
  <c r="BH60" i="4"/>
  <c r="BI60" i="4" s="1"/>
  <c r="BJ61" i="4" s="1"/>
  <c r="BL61" i="4" s="1"/>
  <c r="BC54" i="4"/>
  <c r="BD54" i="4" s="1"/>
  <c r="BE55" i="4" s="1"/>
  <c r="BG55" i="4" s="1"/>
  <c r="BH26" i="4"/>
  <c r="BI26" i="4" s="1"/>
  <c r="BJ27" i="4" s="1"/>
  <c r="BL27" i="4" s="1"/>
  <c r="BC20" i="4"/>
  <c r="BD20" i="4" s="1"/>
  <c r="BE21" i="4" s="1"/>
  <c r="BG21" i="4" s="1"/>
  <c r="BH22" i="4"/>
  <c r="BI22" i="4" s="1"/>
  <c r="BJ23" i="4" s="1"/>
  <c r="BL23" i="4" s="1"/>
  <c r="BH42" i="4"/>
  <c r="BI42" i="4" s="1"/>
  <c r="BJ43" i="4" s="1"/>
  <c r="BL43" i="4" s="1"/>
  <c r="BH24" i="4"/>
  <c r="BI24" i="4" s="1"/>
  <c r="BJ25" i="4" s="1"/>
  <c r="BL25" i="4" s="1"/>
  <c r="BC24" i="4"/>
  <c r="BD24" i="4" s="1"/>
  <c r="BE25" i="4" s="1"/>
  <c r="BG25" i="4" s="1"/>
  <c r="BH52" i="4"/>
  <c r="BI52" i="4" s="1"/>
  <c r="BJ53" i="4" s="1"/>
  <c r="BL53" i="4" s="1"/>
  <c r="BH58" i="4"/>
  <c r="BI58" i="4" s="1"/>
  <c r="BJ59" i="4" s="1"/>
  <c r="BL59" i="4" s="1"/>
  <c r="BH61" i="4"/>
  <c r="BI61" i="4" s="1"/>
  <c r="BJ62" i="4" s="1"/>
  <c r="BL62" i="4" s="1"/>
  <c r="BC32" i="4"/>
  <c r="BD32" i="4" s="1"/>
  <c r="BE33" i="4" s="1"/>
  <c r="BG33" i="4" s="1"/>
  <c r="BH38" i="4"/>
  <c r="BI38" i="4" s="1"/>
  <c r="BJ39" i="4" s="1"/>
  <c r="BL39" i="4" s="1"/>
  <c r="BH46" i="4"/>
  <c r="BI46" i="4" s="1"/>
  <c r="BJ47" i="4" s="1"/>
  <c r="BL47" i="4" s="1"/>
  <c r="BM19" i="4"/>
  <c r="BN19" i="4" s="1"/>
  <c r="BO20" i="4" s="1"/>
  <c r="BQ20" i="4" s="1"/>
  <c r="BH44" i="4"/>
  <c r="BI44" i="4" s="1"/>
  <c r="BJ45" i="4" s="1"/>
  <c r="BL45" i="4" s="1"/>
  <c r="GC11" i="4"/>
  <c r="GD11" i="4" s="1"/>
  <c r="GE12" i="4" s="1"/>
  <c r="EY10" i="4"/>
  <c r="EZ10" i="4" s="1"/>
  <c r="FA11" i="4" s="1"/>
  <c r="FC11" i="4" s="1"/>
  <c r="BW9" i="4"/>
  <c r="BX9" i="4" s="1"/>
  <c r="BY10" i="4" s="1"/>
  <c r="CA10" i="4" s="1"/>
  <c r="BR88" i="4" l="1"/>
  <c r="BS88" i="4" s="1"/>
  <c r="BT89" i="4" s="1"/>
  <c r="BV89" i="4" s="1"/>
  <c r="BM77" i="4"/>
  <c r="BN77" i="4" s="1"/>
  <c r="BO78" i="4" s="1"/>
  <c r="BQ78" i="4" s="1"/>
  <c r="BC64" i="4"/>
  <c r="BD64" i="4" s="1"/>
  <c r="BE65" i="4" s="1"/>
  <c r="BG65" i="4" s="1"/>
  <c r="BM81" i="4"/>
  <c r="BN81" i="4" s="1"/>
  <c r="BO82" i="4" s="1"/>
  <c r="BQ82" i="4" s="1"/>
  <c r="BC62" i="4"/>
  <c r="BD62" i="4" s="1"/>
  <c r="BE63" i="4" s="1"/>
  <c r="BG63" i="4" s="1"/>
  <c r="BM63" i="4"/>
  <c r="BN63" i="4" s="1"/>
  <c r="BO64" i="4" s="1"/>
  <c r="BQ64" i="4" s="1"/>
  <c r="BC70" i="4"/>
  <c r="BD70" i="4" s="1"/>
  <c r="BE71" i="4" s="1"/>
  <c r="BG71" i="4" s="1"/>
  <c r="BC84" i="4"/>
  <c r="BD84" i="4" s="1"/>
  <c r="BE85" i="4" s="1"/>
  <c r="BG85" i="4" s="1"/>
  <c r="BC78" i="4"/>
  <c r="BD78" i="4" s="1"/>
  <c r="BE79" i="4" s="1"/>
  <c r="BG79" i="4" s="1"/>
  <c r="BC72" i="4"/>
  <c r="BD72" i="4" s="1"/>
  <c r="BE73" i="4" s="1"/>
  <c r="BG73" i="4" s="1"/>
  <c r="BR90" i="4"/>
  <c r="BS90" i="4" s="1"/>
  <c r="BR70" i="4"/>
  <c r="BS70" i="4" s="1"/>
  <c r="BT71" i="4" s="1"/>
  <c r="BV71" i="4" s="1"/>
  <c r="BW71" i="4" s="1"/>
  <c r="BX71" i="4" s="1"/>
  <c r="BY72" i="4" s="1"/>
  <c r="CA72" i="4" s="1"/>
  <c r="BH89" i="4"/>
  <c r="BI89" i="4" s="1"/>
  <c r="BJ90" i="4" s="1"/>
  <c r="BL90" i="4" s="1"/>
  <c r="BC74" i="4"/>
  <c r="BD74" i="4" s="1"/>
  <c r="BE75" i="4" s="1"/>
  <c r="BG75" i="4" s="1"/>
  <c r="BM85" i="4"/>
  <c r="BN85" i="4" s="1"/>
  <c r="BO86" i="4" s="1"/>
  <c r="BQ86" i="4" s="1"/>
  <c r="BW69" i="4"/>
  <c r="BX69" i="4" s="1"/>
  <c r="BY70" i="4" s="1"/>
  <c r="CA70" i="4" s="1"/>
  <c r="BR84" i="4"/>
  <c r="BS84" i="4" s="1"/>
  <c r="BT85" i="4" s="1"/>
  <c r="BV85" i="4" s="1"/>
  <c r="BC66" i="4"/>
  <c r="BD66" i="4" s="1"/>
  <c r="BE67" i="4" s="1"/>
  <c r="BG67" i="4" s="1"/>
  <c r="BH77" i="4"/>
  <c r="BI77" i="4" s="1"/>
  <c r="BJ78" i="4" s="1"/>
  <c r="BL78" i="4" s="1"/>
  <c r="BW77" i="4"/>
  <c r="BX77" i="4" s="1"/>
  <c r="BY78" i="4" s="1"/>
  <c r="CA78" i="4" s="1"/>
  <c r="BM65" i="4"/>
  <c r="BN65" i="4" s="1"/>
  <c r="BO66" i="4" s="1"/>
  <c r="BQ66" i="4" s="1"/>
  <c r="BC80" i="4"/>
  <c r="BD80" i="4" s="1"/>
  <c r="BE81" i="4" s="1"/>
  <c r="BG81" i="4" s="1"/>
  <c r="BM73" i="4"/>
  <c r="BN73" i="4" s="1"/>
  <c r="BO74" i="4" s="1"/>
  <c r="BQ74" i="4" s="1"/>
  <c r="BC82" i="4"/>
  <c r="BD82" i="4" s="1"/>
  <c r="BE83" i="4" s="1"/>
  <c r="BG83" i="4" s="1"/>
  <c r="BM79" i="4"/>
  <c r="BN79" i="4" s="1"/>
  <c r="BO80" i="4" s="1"/>
  <c r="BQ80" i="4" s="1"/>
  <c r="BH69" i="4"/>
  <c r="BI69" i="4" s="1"/>
  <c r="BJ70" i="4" s="1"/>
  <c r="BL70" i="4" s="1"/>
  <c r="BC90" i="4"/>
  <c r="BD90" i="4" s="1"/>
  <c r="BC86" i="4"/>
  <c r="BD86" i="4" s="1"/>
  <c r="BE87" i="4" s="1"/>
  <c r="BG87" i="4" s="1"/>
  <c r="BM71" i="4"/>
  <c r="BN71" i="4" s="1"/>
  <c r="BO72" i="4" s="1"/>
  <c r="BQ72" i="4" s="1"/>
  <c r="GC10" i="4"/>
  <c r="GD10" i="4" s="1"/>
  <c r="GE11" i="4" s="1"/>
  <c r="FS10" i="4"/>
  <c r="FT10" i="4" s="1"/>
  <c r="FU11" i="4" s="1"/>
  <c r="FW11" i="4" s="1"/>
  <c r="FN10" i="4"/>
  <c r="FO10" i="4" s="1"/>
  <c r="FP11" i="4" s="1"/>
  <c r="FR11" i="4" s="1"/>
  <c r="FI10" i="4"/>
  <c r="FJ10" i="4" s="1"/>
  <c r="FK11" i="4" s="1"/>
  <c r="FM11" i="4" s="1"/>
  <c r="FD10" i="4"/>
  <c r="FE10" i="4" s="1"/>
  <c r="FF11" i="4" s="1"/>
  <c r="FH11" i="4" s="1"/>
  <c r="FD12" i="4"/>
  <c r="FE12" i="4" s="1"/>
  <c r="FF13" i="4" s="1"/>
  <c r="FH13" i="4" s="1"/>
  <c r="EY12" i="4"/>
  <c r="EZ12" i="4" s="1"/>
  <c r="FA13" i="4" s="1"/>
  <c r="FC13" i="4" s="1"/>
  <c r="FD14" i="4"/>
  <c r="FE14" i="4" s="1"/>
  <c r="FF15" i="4" s="1"/>
  <c r="FH15" i="4" s="1"/>
  <c r="EY14" i="4"/>
  <c r="EZ14" i="4" s="1"/>
  <c r="FA15" i="4" s="1"/>
  <c r="FC15" i="4" s="1"/>
  <c r="FN18" i="4"/>
  <c r="FO18" i="4" s="1"/>
  <c r="FP19" i="4" s="1"/>
  <c r="FR19" i="4" s="1"/>
  <c r="EY16" i="4"/>
  <c r="EZ16" i="4" s="1"/>
  <c r="FA17" i="4" s="1"/>
  <c r="FC17" i="4" s="1"/>
  <c r="EY18" i="4"/>
  <c r="EZ18" i="4" s="1"/>
  <c r="FA19" i="4" s="1"/>
  <c r="FC19" i="4" s="1"/>
  <c r="DA12" i="4"/>
  <c r="DB12" i="4" s="1"/>
  <c r="DC13" i="4" s="1"/>
  <c r="DE13" i="4" s="1"/>
  <c r="CL11" i="4"/>
  <c r="CM11" i="4" s="1"/>
  <c r="CN12" i="4" s="1"/>
  <c r="CP12" i="4" s="1"/>
  <c r="CL13" i="4"/>
  <c r="CM13" i="4" s="1"/>
  <c r="CN14" i="4" s="1"/>
  <c r="CP14" i="4" s="1"/>
  <c r="CL14" i="4"/>
  <c r="CM14" i="4" s="1"/>
  <c r="CN15" i="4" s="1"/>
  <c r="CP15" i="4" s="1"/>
  <c r="BM45" i="4"/>
  <c r="BN45" i="4" s="1"/>
  <c r="BO46" i="4" s="1"/>
  <c r="BQ46" i="4" s="1"/>
  <c r="BM47" i="4"/>
  <c r="BN47" i="4" s="1"/>
  <c r="BO48" i="4" s="1"/>
  <c r="BQ48" i="4" s="1"/>
  <c r="BM39" i="4"/>
  <c r="BN39" i="4" s="1"/>
  <c r="BO40" i="4" s="1"/>
  <c r="BQ40" i="4" s="1"/>
  <c r="BM62" i="4"/>
  <c r="BN62" i="4" s="1"/>
  <c r="BO63" i="4" s="1"/>
  <c r="BQ63" i="4" s="1"/>
  <c r="BM53" i="4"/>
  <c r="BN53" i="4" s="1"/>
  <c r="BO54" i="4" s="1"/>
  <c r="BQ54" i="4" s="1"/>
  <c r="BM25" i="4"/>
  <c r="BN25" i="4" s="1"/>
  <c r="BO26" i="4" s="1"/>
  <c r="BQ26" i="4" s="1"/>
  <c r="BM23" i="4"/>
  <c r="BN23" i="4" s="1"/>
  <c r="BO24" i="4" s="1"/>
  <c r="BQ24" i="4" s="1"/>
  <c r="BM27" i="4"/>
  <c r="BN27" i="4" s="1"/>
  <c r="BO28" i="4" s="1"/>
  <c r="BQ28" i="4" s="1"/>
  <c r="BH55" i="4"/>
  <c r="BI55" i="4" s="1"/>
  <c r="BJ56" i="4" s="1"/>
  <c r="BL56" i="4" s="1"/>
  <c r="BH53" i="4"/>
  <c r="BI53" i="4" s="1"/>
  <c r="BJ54" i="4" s="1"/>
  <c r="BL54" i="4" s="1"/>
  <c r="BH43" i="4"/>
  <c r="BI43" i="4" s="1"/>
  <c r="BJ44" i="4" s="1"/>
  <c r="BL44" i="4" s="1"/>
  <c r="BR52" i="4"/>
  <c r="BS52" i="4" s="1"/>
  <c r="BT53" i="4" s="1"/>
  <c r="BV53" i="4" s="1"/>
  <c r="BR50" i="4"/>
  <c r="BS50" i="4" s="1"/>
  <c r="BT51" i="4" s="1"/>
  <c r="BV51" i="4" s="1"/>
  <c r="BM35" i="4"/>
  <c r="BN35" i="4" s="1"/>
  <c r="BO36" i="4" s="1"/>
  <c r="BQ36" i="4" s="1"/>
  <c r="BM31" i="4"/>
  <c r="BN31" i="4" s="1"/>
  <c r="BO32" i="4" s="1"/>
  <c r="BQ32" i="4" s="1"/>
  <c r="BH51" i="4"/>
  <c r="BI51" i="4" s="1"/>
  <c r="BJ52" i="4" s="1"/>
  <c r="BL52" i="4" s="1"/>
  <c r="BM17" i="4"/>
  <c r="BN17" i="4" s="1"/>
  <c r="BO18" i="4" s="1"/>
  <c r="BQ18" i="4" s="1"/>
  <c r="BH59" i="4"/>
  <c r="BI59" i="4" s="1"/>
  <c r="BJ60" i="4" s="1"/>
  <c r="BL60" i="4" s="1"/>
  <c r="BH27" i="4"/>
  <c r="BI27" i="4" s="1"/>
  <c r="BJ28" i="4" s="1"/>
  <c r="BL28" i="4" s="1"/>
  <c r="BH41" i="4"/>
  <c r="BI41" i="4" s="1"/>
  <c r="BJ42" i="4" s="1"/>
  <c r="BL42" i="4" s="1"/>
  <c r="BM30" i="4"/>
  <c r="BN30" i="4" s="1"/>
  <c r="BO31" i="4" s="1"/>
  <c r="BQ31" i="4" s="1"/>
  <c r="BH23" i="4"/>
  <c r="BI23" i="4" s="1"/>
  <c r="BJ24" i="4" s="1"/>
  <c r="BL24" i="4" s="1"/>
  <c r="BR38" i="4"/>
  <c r="BS38" i="4" s="1"/>
  <c r="BT39" i="4" s="1"/>
  <c r="BV39" i="4" s="1"/>
  <c r="BW59" i="4"/>
  <c r="BX59" i="4" s="1"/>
  <c r="BY60" i="4" s="1"/>
  <c r="CA60" i="4" s="1"/>
  <c r="BM33" i="4"/>
  <c r="BN33" i="4" s="1"/>
  <c r="BO34" i="4" s="1"/>
  <c r="BQ34" i="4" s="1"/>
  <c r="BM20" i="4"/>
  <c r="BN20" i="4" s="1"/>
  <c r="BO21" i="4" s="1"/>
  <c r="BQ21" i="4" s="1"/>
  <c r="BH14" i="4"/>
  <c r="BI14" i="4" s="1"/>
  <c r="BJ15" i="4" s="1"/>
  <c r="BL15" i="4" s="1"/>
  <c r="BH47" i="4"/>
  <c r="BI47" i="4" s="1"/>
  <c r="BJ48" i="4" s="1"/>
  <c r="BL48" i="4" s="1"/>
  <c r="BH17" i="4"/>
  <c r="BI17" i="4" s="1"/>
  <c r="BJ18" i="4" s="1"/>
  <c r="BL18" i="4" s="1"/>
  <c r="BH39" i="4"/>
  <c r="BI39" i="4" s="1"/>
  <c r="BJ40" i="4" s="1"/>
  <c r="BL40" i="4" s="1"/>
  <c r="BM21" i="4"/>
  <c r="BN21" i="4" s="1"/>
  <c r="BO22" i="4" s="1"/>
  <c r="BQ22" i="4" s="1"/>
  <c r="BM29" i="4"/>
  <c r="BN29" i="4" s="1"/>
  <c r="BO30" i="4" s="1"/>
  <c r="BQ30" i="4" s="1"/>
  <c r="BM16" i="4"/>
  <c r="BN16" i="4" s="1"/>
  <c r="BO17" i="4" s="1"/>
  <c r="BQ17" i="4" s="1"/>
  <c r="BH57" i="4"/>
  <c r="BI57" i="4" s="1"/>
  <c r="BJ58" i="4" s="1"/>
  <c r="BL58" i="4" s="1"/>
  <c r="BR42" i="4"/>
  <c r="BS42" i="4" s="1"/>
  <c r="BT43" i="4" s="1"/>
  <c r="BV43" i="4" s="1"/>
  <c r="BM55" i="4"/>
  <c r="BN55" i="4" s="1"/>
  <c r="BO56" i="4" s="1"/>
  <c r="BQ56" i="4" s="1"/>
  <c r="BH13" i="4"/>
  <c r="BI13" i="4" s="1"/>
  <c r="BJ14" i="4" s="1"/>
  <c r="BL14" i="4" s="1"/>
  <c r="BH49" i="4"/>
  <c r="BI49" i="4" s="1"/>
  <c r="BJ50" i="4" s="1"/>
  <c r="BL50" i="4" s="1"/>
  <c r="BH45" i="4"/>
  <c r="BI45" i="4" s="1"/>
  <c r="BJ46" i="4" s="1"/>
  <c r="BL46" i="4" s="1"/>
  <c r="BH31" i="4"/>
  <c r="BI31" i="4" s="1"/>
  <c r="BJ32" i="4" s="1"/>
  <c r="BL32" i="4" s="1"/>
  <c r="BH35" i="4"/>
  <c r="BI35" i="4" s="1"/>
  <c r="BJ36" i="4" s="1"/>
  <c r="BL36" i="4" s="1"/>
  <c r="BR20" i="4"/>
  <c r="BS20" i="4" s="1"/>
  <c r="BT21" i="4" s="1"/>
  <c r="BV21" i="4" s="1"/>
  <c r="BH33" i="4"/>
  <c r="BI33" i="4" s="1"/>
  <c r="BJ34" i="4" s="1"/>
  <c r="BL34" i="4" s="1"/>
  <c r="BM59" i="4"/>
  <c r="BN59" i="4" s="1"/>
  <c r="BO60" i="4" s="1"/>
  <c r="BQ60" i="4" s="1"/>
  <c r="BH25" i="4"/>
  <c r="BI25" i="4" s="1"/>
  <c r="BJ26" i="4" s="1"/>
  <c r="BL26" i="4" s="1"/>
  <c r="BM43" i="4"/>
  <c r="BN43" i="4" s="1"/>
  <c r="BO44" i="4" s="1"/>
  <c r="BQ44" i="4" s="1"/>
  <c r="BH21" i="4"/>
  <c r="BI21" i="4" s="1"/>
  <c r="BJ22" i="4" s="1"/>
  <c r="BL22" i="4" s="1"/>
  <c r="BM61" i="4"/>
  <c r="BN61" i="4" s="1"/>
  <c r="BO62" i="4" s="1"/>
  <c r="BQ62" i="4" s="1"/>
  <c r="BR39" i="4"/>
  <c r="BS39" i="4" s="1"/>
  <c r="BT40" i="4" s="1"/>
  <c r="BV40" i="4" s="1"/>
  <c r="FD11" i="4"/>
  <c r="FE11" i="4" s="1"/>
  <c r="FF12" i="4" s="1"/>
  <c r="FH12" i="4" s="1"/>
  <c r="CB10" i="4"/>
  <c r="CC10" i="4" s="1"/>
  <c r="CD11" i="4" s="1"/>
  <c r="CF11" i="4" s="1"/>
  <c r="BR80" i="4" l="1"/>
  <c r="BS80" i="4" s="1"/>
  <c r="BT81" i="4" s="1"/>
  <c r="BV81" i="4" s="1"/>
  <c r="BH87" i="4"/>
  <c r="BI87" i="4" s="1"/>
  <c r="BJ88" i="4" s="1"/>
  <c r="BL88" i="4" s="1"/>
  <c r="BH83" i="4"/>
  <c r="BI83" i="4" s="1"/>
  <c r="BJ84" i="4" s="1"/>
  <c r="BL84" i="4" s="1"/>
  <c r="BH81" i="4"/>
  <c r="BI81" i="4" s="1"/>
  <c r="BJ82" i="4" s="1"/>
  <c r="BL82" i="4" s="1"/>
  <c r="CB78" i="4"/>
  <c r="CC78" i="4" s="1"/>
  <c r="CD79" i="4" s="1"/>
  <c r="CF79" i="4" s="1"/>
  <c r="BH67" i="4"/>
  <c r="BI67" i="4" s="1"/>
  <c r="BJ68" i="4" s="1"/>
  <c r="BL68" i="4" s="1"/>
  <c r="BR86" i="4"/>
  <c r="BS86" i="4" s="1"/>
  <c r="BT87" i="4" s="1"/>
  <c r="BV87" i="4" s="1"/>
  <c r="BR72" i="4"/>
  <c r="BS72" i="4" s="1"/>
  <c r="BT73" i="4" s="1"/>
  <c r="BV73" i="4" s="1"/>
  <c r="BM70" i="4"/>
  <c r="BN70" i="4" s="1"/>
  <c r="BO71" i="4" s="1"/>
  <c r="BQ71" i="4" s="1"/>
  <c r="BR74" i="4"/>
  <c r="BS74" i="4" s="1"/>
  <c r="BT75" i="4" s="1"/>
  <c r="BV75" i="4" s="1"/>
  <c r="BR66" i="4"/>
  <c r="BS66" i="4" s="1"/>
  <c r="BT67" i="4" s="1"/>
  <c r="BV67" i="4" s="1"/>
  <c r="BM78" i="4"/>
  <c r="BN78" i="4" s="1"/>
  <c r="BO79" i="4" s="1"/>
  <c r="BQ79" i="4" s="1"/>
  <c r="BW85" i="4"/>
  <c r="BX85" i="4" s="1"/>
  <c r="BY86" i="4" s="1"/>
  <c r="CA86" i="4" s="1"/>
  <c r="CB70" i="4"/>
  <c r="CC70" i="4" s="1"/>
  <c r="CD71" i="4" s="1"/>
  <c r="CF71" i="4" s="1"/>
  <c r="CG71" i="4" s="1"/>
  <c r="CH71" i="4" s="1"/>
  <c r="CI72" i="4" s="1"/>
  <c r="CK72" i="4" s="1"/>
  <c r="BH75" i="4"/>
  <c r="BI75" i="4" s="1"/>
  <c r="BJ76" i="4" s="1"/>
  <c r="BL76" i="4" s="1"/>
  <c r="BM90" i="4"/>
  <c r="BN90" i="4" s="1"/>
  <c r="CB72" i="4"/>
  <c r="CC72" i="4" s="1"/>
  <c r="CD73" i="4" s="1"/>
  <c r="CF73" i="4" s="1"/>
  <c r="BH73" i="4"/>
  <c r="BI73" i="4" s="1"/>
  <c r="BJ74" i="4" s="1"/>
  <c r="BL74" i="4" s="1"/>
  <c r="BH79" i="4"/>
  <c r="BI79" i="4" s="1"/>
  <c r="BJ80" i="4" s="1"/>
  <c r="BL80" i="4" s="1"/>
  <c r="BH85" i="4"/>
  <c r="BI85" i="4" s="1"/>
  <c r="BJ86" i="4" s="1"/>
  <c r="BL86" i="4" s="1"/>
  <c r="BH71" i="4"/>
  <c r="BI71" i="4" s="1"/>
  <c r="BJ72" i="4" s="1"/>
  <c r="BL72" i="4" s="1"/>
  <c r="BR64" i="4"/>
  <c r="BS64" i="4" s="1"/>
  <c r="BT65" i="4" s="1"/>
  <c r="BV65" i="4" s="1"/>
  <c r="BH63" i="4"/>
  <c r="BI63" i="4" s="1"/>
  <c r="BJ64" i="4" s="1"/>
  <c r="BL64" i="4" s="1"/>
  <c r="BR82" i="4"/>
  <c r="BS82" i="4" s="1"/>
  <c r="BT83" i="4" s="1"/>
  <c r="BV83" i="4" s="1"/>
  <c r="BH65" i="4"/>
  <c r="BI65" i="4" s="1"/>
  <c r="BJ66" i="4" s="1"/>
  <c r="BL66" i="4" s="1"/>
  <c r="BR78" i="4"/>
  <c r="BS78" i="4" s="1"/>
  <c r="BT79" i="4" s="1"/>
  <c r="BV79" i="4" s="1"/>
  <c r="BW89" i="4"/>
  <c r="BX89" i="4" s="1"/>
  <c r="BY90" i="4" s="1"/>
  <c r="CA90" i="4" s="1"/>
  <c r="FX11" i="4"/>
  <c r="FY11" i="4" s="1"/>
  <c r="FZ12" i="4" s="1"/>
  <c r="GB12" i="4" s="1"/>
  <c r="FS11" i="4"/>
  <c r="FT11" i="4" s="1"/>
  <c r="FU12" i="4" s="1"/>
  <c r="FW12" i="4" s="1"/>
  <c r="FN11" i="4"/>
  <c r="FO11" i="4" s="1"/>
  <c r="FP12" i="4" s="1"/>
  <c r="FR12" i="4" s="1"/>
  <c r="FI11" i="4"/>
  <c r="FJ11" i="4" s="1"/>
  <c r="FK12" i="4" s="1"/>
  <c r="FM12" i="4" s="1"/>
  <c r="FI13" i="4"/>
  <c r="FJ13" i="4" s="1"/>
  <c r="FK14" i="4" s="1"/>
  <c r="FM14" i="4" s="1"/>
  <c r="FD13" i="4"/>
  <c r="FE13" i="4" s="1"/>
  <c r="FF14" i="4" s="1"/>
  <c r="FH14" i="4" s="1"/>
  <c r="FI15" i="4"/>
  <c r="FJ15" i="4" s="1"/>
  <c r="FK16" i="4" s="1"/>
  <c r="FM16" i="4" s="1"/>
  <c r="FD15" i="4"/>
  <c r="FE15" i="4" s="1"/>
  <c r="FF16" i="4" s="1"/>
  <c r="FH16" i="4" s="1"/>
  <c r="FS19" i="4"/>
  <c r="FT19" i="4" s="1"/>
  <c r="FU20" i="4" s="1"/>
  <c r="FW20" i="4" s="1"/>
  <c r="FD17" i="4"/>
  <c r="FE17" i="4" s="1"/>
  <c r="FF18" i="4" s="1"/>
  <c r="FH18" i="4" s="1"/>
  <c r="FD19" i="4"/>
  <c r="FE19" i="4" s="1"/>
  <c r="FF20" i="4" s="1"/>
  <c r="FH20" i="4" s="1"/>
  <c r="DF13" i="4"/>
  <c r="DG13" i="4" s="1"/>
  <c r="DH14" i="4" s="1"/>
  <c r="DJ14" i="4" s="1"/>
  <c r="CQ12" i="4"/>
  <c r="CR12" i="4" s="1"/>
  <c r="CS13" i="4" s="1"/>
  <c r="CU13" i="4" s="1"/>
  <c r="CQ14" i="4"/>
  <c r="CR14" i="4" s="1"/>
  <c r="CS15" i="4" s="1"/>
  <c r="CU15" i="4" s="1"/>
  <c r="CQ15" i="4"/>
  <c r="CR15" i="4" s="1"/>
  <c r="CS16" i="4" s="1"/>
  <c r="CU16" i="4" s="1"/>
  <c r="BW40" i="4"/>
  <c r="BX40" i="4" s="1"/>
  <c r="BY41" i="4" s="1"/>
  <c r="CA41" i="4" s="1"/>
  <c r="BM22" i="4"/>
  <c r="BN22" i="4" s="1"/>
  <c r="BO23" i="4" s="1"/>
  <c r="BQ23" i="4" s="1"/>
  <c r="BR23" i="4" s="1"/>
  <c r="BS23" i="4" s="1"/>
  <c r="BT24" i="4" s="1"/>
  <c r="BV24" i="4" s="1"/>
  <c r="BM26" i="4"/>
  <c r="BN26" i="4" s="1"/>
  <c r="BO27" i="4" s="1"/>
  <c r="BQ27" i="4" s="1"/>
  <c r="BM34" i="4"/>
  <c r="BN34" i="4" s="1"/>
  <c r="BO35" i="4" s="1"/>
  <c r="BQ35" i="4" s="1"/>
  <c r="BM36" i="4"/>
  <c r="BN36" i="4" s="1"/>
  <c r="BO37" i="4" s="1"/>
  <c r="BQ37" i="4" s="1"/>
  <c r="BM46" i="4"/>
  <c r="BN46" i="4" s="1"/>
  <c r="BO47" i="4" s="1"/>
  <c r="BQ47" i="4" s="1"/>
  <c r="BR47" i="4" s="1"/>
  <c r="BS47" i="4" s="1"/>
  <c r="BT48" i="4" s="1"/>
  <c r="BV48" i="4" s="1"/>
  <c r="BM14" i="4"/>
  <c r="BN14" i="4" s="1"/>
  <c r="BO15" i="4" s="1"/>
  <c r="BQ15" i="4" s="1"/>
  <c r="BR15" i="4" s="1"/>
  <c r="BS15" i="4" s="1"/>
  <c r="BT16" i="4" s="1"/>
  <c r="BV16" i="4" s="1"/>
  <c r="BR56" i="4"/>
  <c r="BS56" i="4" s="1"/>
  <c r="BT57" i="4" s="1"/>
  <c r="BV57" i="4" s="1"/>
  <c r="BM58" i="4"/>
  <c r="BN58" i="4" s="1"/>
  <c r="BO59" i="4" s="1"/>
  <c r="BQ59" i="4" s="1"/>
  <c r="BR17" i="4"/>
  <c r="BS17" i="4" s="1"/>
  <c r="BT18" i="4" s="1"/>
  <c r="BV18" i="4" s="1"/>
  <c r="BR22" i="4"/>
  <c r="BS22" i="4" s="1"/>
  <c r="BT23" i="4" s="1"/>
  <c r="BV23" i="4" s="1"/>
  <c r="BM40" i="4"/>
  <c r="BN40" i="4" s="1"/>
  <c r="BO41" i="4" s="1"/>
  <c r="BQ41" i="4" s="1"/>
  <c r="BM18" i="4"/>
  <c r="BN18" i="4" s="1"/>
  <c r="BO19" i="4" s="1"/>
  <c r="BQ19" i="4" s="1"/>
  <c r="BM48" i="4"/>
  <c r="BN48" i="4" s="1"/>
  <c r="BO49" i="4" s="1"/>
  <c r="BQ49" i="4" s="1"/>
  <c r="BM15" i="4"/>
  <c r="BN15" i="4" s="1"/>
  <c r="BO16" i="4" s="1"/>
  <c r="BQ16" i="4" s="1"/>
  <c r="BR21" i="4"/>
  <c r="BS21" i="4" s="1"/>
  <c r="BT22" i="4" s="1"/>
  <c r="BV22" i="4" s="1"/>
  <c r="CB60" i="4"/>
  <c r="CC60" i="4" s="1"/>
  <c r="CD61" i="4" s="1"/>
  <c r="CF61" i="4" s="1"/>
  <c r="BW39" i="4"/>
  <c r="BX39" i="4" s="1"/>
  <c r="BY40" i="4" s="1"/>
  <c r="CA40" i="4" s="1"/>
  <c r="BM24" i="4"/>
  <c r="BN24" i="4" s="1"/>
  <c r="BO25" i="4" s="1"/>
  <c r="BQ25" i="4" s="1"/>
  <c r="BR31" i="4"/>
  <c r="BS31" i="4" s="1"/>
  <c r="BT32" i="4" s="1"/>
  <c r="BV32" i="4" s="1"/>
  <c r="BM42" i="4"/>
  <c r="BN42" i="4" s="1"/>
  <c r="BO43" i="4" s="1"/>
  <c r="BQ43" i="4" s="1"/>
  <c r="BM28" i="4"/>
  <c r="BN28" i="4" s="1"/>
  <c r="BO29" i="4" s="1"/>
  <c r="BQ29" i="4" s="1"/>
  <c r="BM60" i="4"/>
  <c r="BN60" i="4" s="1"/>
  <c r="BO61" i="4" s="1"/>
  <c r="BQ61" i="4" s="1"/>
  <c r="BR18" i="4"/>
  <c r="BS18" i="4" s="1"/>
  <c r="BT19" i="4" s="1"/>
  <c r="BV19" i="4" s="1"/>
  <c r="BM52" i="4"/>
  <c r="BN52" i="4" s="1"/>
  <c r="BO53" i="4" s="1"/>
  <c r="BQ53" i="4" s="1"/>
  <c r="BR32" i="4"/>
  <c r="BS32" i="4" s="1"/>
  <c r="BT33" i="4" s="1"/>
  <c r="BV33" i="4" s="1"/>
  <c r="BR36" i="4"/>
  <c r="BS36" i="4" s="1"/>
  <c r="BT37" i="4" s="1"/>
  <c r="BV37" i="4" s="1"/>
  <c r="BW51" i="4"/>
  <c r="BX51" i="4" s="1"/>
  <c r="BY52" i="4" s="1"/>
  <c r="CA52" i="4" s="1"/>
  <c r="BW53" i="4"/>
  <c r="BX53" i="4" s="1"/>
  <c r="BY54" i="4" s="1"/>
  <c r="CA54" i="4" s="1"/>
  <c r="BM44" i="4"/>
  <c r="BN44" i="4" s="1"/>
  <c r="BO45" i="4" s="1"/>
  <c r="BQ45" i="4" s="1"/>
  <c r="BM54" i="4"/>
  <c r="BN54" i="4" s="1"/>
  <c r="BO55" i="4" s="1"/>
  <c r="BQ55" i="4" s="1"/>
  <c r="BM56" i="4"/>
  <c r="BN56" i="4" s="1"/>
  <c r="BO57" i="4" s="1"/>
  <c r="BQ57" i="4" s="1"/>
  <c r="BR28" i="4"/>
  <c r="BS28" i="4" s="1"/>
  <c r="BT29" i="4" s="1"/>
  <c r="BV29" i="4" s="1"/>
  <c r="BR24" i="4"/>
  <c r="BS24" i="4" s="1"/>
  <c r="BT25" i="4" s="1"/>
  <c r="BV25" i="4" s="1"/>
  <c r="BR26" i="4"/>
  <c r="BS26" i="4" s="1"/>
  <c r="BT27" i="4" s="1"/>
  <c r="BV27" i="4" s="1"/>
  <c r="BR54" i="4"/>
  <c r="BS54" i="4" s="1"/>
  <c r="BT55" i="4" s="1"/>
  <c r="BV55" i="4" s="1"/>
  <c r="BR63" i="4"/>
  <c r="BS63" i="4" s="1"/>
  <c r="BT64" i="4" s="1"/>
  <c r="BV64" i="4" s="1"/>
  <c r="BR40" i="4"/>
  <c r="BS40" i="4" s="1"/>
  <c r="BT41" i="4" s="1"/>
  <c r="BV41" i="4" s="1"/>
  <c r="BR48" i="4"/>
  <c r="BS48" i="4" s="1"/>
  <c r="BT49" i="4" s="1"/>
  <c r="BV49" i="4" s="1"/>
  <c r="BR46" i="4"/>
  <c r="BS46" i="4" s="1"/>
  <c r="BT47" i="4" s="1"/>
  <c r="BV47" i="4" s="1"/>
  <c r="BR62" i="4"/>
  <c r="BS62" i="4" s="1"/>
  <c r="BT63" i="4" s="1"/>
  <c r="BV63" i="4" s="1"/>
  <c r="BW63" i="4" s="1"/>
  <c r="BX63" i="4" s="1"/>
  <c r="BY64" i="4" s="1"/>
  <c r="CA64" i="4" s="1"/>
  <c r="BR44" i="4"/>
  <c r="BS44" i="4" s="1"/>
  <c r="BT45" i="4" s="1"/>
  <c r="BV45" i="4" s="1"/>
  <c r="BR60" i="4"/>
  <c r="BS60" i="4" s="1"/>
  <c r="BT61" i="4" s="1"/>
  <c r="BV61" i="4" s="1"/>
  <c r="BW21" i="4"/>
  <c r="BX21" i="4" s="1"/>
  <c r="BY22" i="4" s="1"/>
  <c r="CA22" i="4" s="1"/>
  <c r="BM32" i="4"/>
  <c r="BN32" i="4" s="1"/>
  <c r="BO33" i="4" s="1"/>
  <c r="BQ33" i="4" s="1"/>
  <c r="BM50" i="4"/>
  <c r="BN50" i="4" s="1"/>
  <c r="BO51" i="4" s="1"/>
  <c r="BQ51" i="4" s="1"/>
  <c r="BW43" i="4"/>
  <c r="BX43" i="4" s="1"/>
  <c r="BY44" i="4" s="1"/>
  <c r="CA44" i="4" s="1"/>
  <c r="BR30" i="4"/>
  <c r="BS30" i="4" s="1"/>
  <c r="BT31" i="4" s="1"/>
  <c r="BV31" i="4" s="1"/>
  <c r="BR34" i="4"/>
  <c r="BS34" i="4" s="1"/>
  <c r="BT35" i="4" s="1"/>
  <c r="BV35" i="4" s="1"/>
  <c r="FI12" i="4"/>
  <c r="FJ12" i="4" s="1"/>
  <c r="FK13" i="4" s="1"/>
  <c r="FM13" i="4" s="1"/>
  <c r="CG11" i="4"/>
  <c r="CH11" i="4" s="1"/>
  <c r="CI12" i="4" s="1"/>
  <c r="CK12" i="4" s="1"/>
  <c r="BR79" i="4" l="1"/>
  <c r="BS79" i="4" s="1"/>
  <c r="BT80" i="4" s="1"/>
  <c r="BV80" i="4" s="1"/>
  <c r="BR71" i="4"/>
  <c r="BS71" i="4" s="1"/>
  <c r="BT72" i="4" s="1"/>
  <c r="BV72" i="4" s="1"/>
  <c r="CB90" i="4"/>
  <c r="CC90" i="4" s="1"/>
  <c r="BW79" i="4"/>
  <c r="BX79" i="4" s="1"/>
  <c r="BY80" i="4" s="1"/>
  <c r="CA80" i="4" s="1"/>
  <c r="BM66" i="4"/>
  <c r="BN66" i="4" s="1"/>
  <c r="BO67" i="4" s="1"/>
  <c r="BQ67" i="4" s="1"/>
  <c r="BW83" i="4"/>
  <c r="BX83" i="4"/>
  <c r="BY84" i="4" s="1"/>
  <c r="CA84" i="4" s="1"/>
  <c r="BM64" i="4"/>
  <c r="BN64" i="4"/>
  <c r="BO65" i="4" s="1"/>
  <c r="BQ65" i="4" s="1"/>
  <c r="BW65" i="4"/>
  <c r="BX65" i="4"/>
  <c r="BY66" i="4" s="1"/>
  <c r="CA66" i="4" s="1"/>
  <c r="BM72" i="4"/>
  <c r="BN72" i="4"/>
  <c r="BO73" i="4" s="1"/>
  <c r="BQ73" i="4" s="1"/>
  <c r="BM86" i="4"/>
  <c r="BN86" i="4"/>
  <c r="BO87" i="4" s="1"/>
  <c r="BQ87" i="4" s="1"/>
  <c r="BR87" i="4" s="1"/>
  <c r="BS87" i="4" s="1"/>
  <c r="BT88" i="4" s="1"/>
  <c r="BV88" i="4" s="1"/>
  <c r="BM80" i="4"/>
  <c r="BN80" i="4"/>
  <c r="BO81" i="4" s="1"/>
  <c r="BQ81" i="4" s="1"/>
  <c r="BM74" i="4"/>
  <c r="BN74" i="4"/>
  <c r="BO75" i="4" s="1"/>
  <c r="BQ75" i="4" s="1"/>
  <c r="CG73" i="4"/>
  <c r="CH73" i="4"/>
  <c r="CI74" i="4" s="1"/>
  <c r="CK74" i="4" s="1"/>
  <c r="BM76" i="4"/>
  <c r="BN76" i="4"/>
  <c r="BO77" i="4" s="1"/>
  <c r="BQ77" i="4" s="1"/>
  <c r="CL72" i="4"/>
  <c r="CM72" i="4"/>
  <c r="CN73" i="4" s="1"/>
  <c r="CP73" i="4" s="1"/>
  <c r="CB86" i="4"/>
  <c r="CC86" i="4"/>
  <c r="CD87" i="4" s="1"/>
  <c r="CF87" i="4" s="1"/>
  <c r="CG87" i="4" s="1"/>
  <c r="CH87" i="4" s="1"/>
  <c r="CI88" i="4" s="1"/>
  <c r="CK88" i="4" s="1"/>
  <c r="BW67" i="4"/>
  <c r="BX67" i="4"/>
  <c r="BY68" i="4" s="1"/>
  <c r="CA68" i="4" s="1"/>
  <c r="BW75" i="4"/>
  <c r="BX75" i="4"/>
  <c r="BY76" i="4" s="1"/>
  <c r="CA76" i="4" s="1"/>
  <c r="BW73" i="4"/>
  <c r="BX73" i="4"/>
  <c r="BY74" i="4" s="1"/>
  <c r="CA74" i="4" s="1"/>
  <c r="BW87" i="4"/>
  <c r="BX87" i="4" s="1"/>
  <c r="BY88" i="4" s="1"/>
  <c r="CA88" i="4" s="1"/>
  <c r="BM68" i="4"/>
  <c r="BN68" i="4" s="1"/>
  <c r="BO69" i="4" s="1"/>
  <c r="BQ69" i="4" s="1"/>
  <c r="CG79" i="4"/>
  <c r="CH79" i="4"/>
  <c r="CI80" i="4" s="1"/>
  <c r="CK80" i="4" s="1"/>
  <c r="BM82" i="4"/>
  <c r="BN82" i="4"/>
  <c r="BO83" i="4" s="1"/>
  <c r="BQ83" i="4" s="1"/>
  <c r="BM84" i="4"/>
  <c r="BN84" i="4"/>
  <c r="BO85" i="4" s="1"/>
  <c r="BQ85" i="4" s="1"/>
  <c r="BM88" i="4"/>
  <c r="BN88" i="4" s="1"/>
  <c r="BO89" i="4" s="1"/>
  <c r="BQ89" i="4" s="1"/>
  <c r="BW81" i="4"/>
  <c r="BX81" i="4" s="1"/>
  <c r="BY82" i="4" s="1"/>
  <c r="CA82" i="4" s="1"/>
  <c r="GC12" i="4"/>
  <c r="GD12" i="4" s="1"/>
  <c r="GE13" i="4" s="1"/>
  <c r="FX12" i="4"/>
  <c r="FY12" i="4" s="1"/>
  <c r="FZ13" i="4" s="1"/>
  <c r="GB13" i="4" s="1"/>
  <c r="FS12" i="4"/>
  <c r="FT12" i="4" s="1"/>
  <c r="FU13" i="4" s="1"/>
  <c r="FW13" i="4" s="1"/>
  <c r="FN12" i="4"/>
  <c r="FO12" i="4" s="1"/>
  <c r="FP13" i="4" s="1"/>
  <c r="FR13" i="4" s="1"/>
  <c r="FN14" i="4"/>
  <c r="FO14" i="4" s="1"/>
  <c r="FP15" i="4" s="1"/>
  <c r="FR15" i="4" s="1"/>
  <c r="FI14" i="4"/>
  <c r="FJ14" i="4" s="1"/>
  <c r="FK15" i="4" s="1"/>
  <c r="FM15" i="4" s="1"/>
  <c r="FN16" i="4"/>
  <c r="FO16" i="4" s="1"/>
  <c r="FP17" i="4" s="1"/>
  <c r="FR17" i="4" s="1"/>
  <c r="FI16" i="4"/>
  <c r="FJ16" i="4" s="1"/>
  <c r="FK17" i="4" s="1"/>
  <c r="FM17" i="4" s="1"/>
  <c r="FX20" i="4"/>
  <c r="FY20" i="4" s="1"/>
  <c r="FZ21" i="4" s="1"/>
  <c r="GB21" i="4" s="1"/>
  <c r="FI18" i="4"/>
  <c r="FJ18" i="4" s="1"/>
  <c r="FK19" i="4" s="1"/>
  <c r="FM19" i="4" s="1"/>
  <c r="FN19" i="4" s="1"/>
  <c r="FO19" i="4" s="1"/>
  <c r="FP20" i="4" s="1"/>
  <c r="FR20" i="4" s="1"/>
  <c r="FI20" i="4"/>
  <c r="FJ20" i="4" s="1"/>
  <c r="FK21" i="4" s="1"/>
  <c r="FM21" i="4" s="1"/>
  <c r="DK14" i="4"/>
  <c r="DL14" i="4" s="1"/>
  <c r="DM15" i="4" s="1"/>
  <c r="DO15" i="4" s="1"/>
  <c r="CV13" i="4"/>
  <c r="CW13" i="4" s="1"/>
  <c r="CX14" i="4" s="1"/>
  <c r="CZ14" i="4" s="1"/>
  <c r="CV15" i="4"/>
  <c r="CW15" i="4" s="1"/>
  <c r="CX16" i="4" s="1"/>
  <c r="CZ16" i="4" s="1"/>
  <c r="CV16" i="4"/>
  <c r="CW16" i="4" s="1"/>
  <c r="CX17" i="4" s="1"/>
  <c r="CZ17" i="4" s="1"/>
  <c r="BW31" i="4"/>
  <c r="BX31" i="4" s="1"/>
  <c r="BY32" i="4" s="1"/>
  <c r="CA32" i="4" s="1"/>
  <c r="BR51" i="4"/>
  <c r="BS51" i="4" s="1"/>
  <c r="BT52" i="4" s="1"/>
  <c r="BV52" i="4" s="1"/>
  <c r="BR33" i="4"/>
  <c r="BS33" i="4" s="1"/>
  <c r="BT34" i="4" s="1"/>
  <c r="BV34" i="4" s="1"/>
  <c r="BW61" i="4"/>
  <c r="BX61" i="4" s="1"/>
  <c r="BY62" i="4" s="1"/>
  <c r="CA62" i="4" s="1"/>
  <c r="BW45" i="4"/>
  <c r="BX45" i="4" s="1"/>
  <c r="BY46" i="4" s="1"/>
  <c r="CA46" i="4" s="1"/>
  <c r="BW47" i="4"/>
  <c r="BX47" i="4" s="1"/>
  <c r="BY48" i="4" s="1"/>
  <c r="CA48" i="4" s="1"/>
  <c r="BW41" i="4"/>
  <c r="BX41" i="4" s="1"/>
  <c r="BY42" i="4" s="1"/>
  <c r="CA42" i="4" s="1"/>
  <c r="BW55" i="4"/>
  <c r="BX55" i="4" s="1"/>
  <c r="BY56" i="4" s="1"/>
  <c r="CA56" i="4" s="1"/>
  <c r="BW25" i="4"/>
  <c r="BX25" i="4" s="1"/>
  <c r="BY26" i="4" s="1"/>
  <c r="CA26" i="4" s="1"/>
  <c r="BW29" i="4"/>
  <c r="BX29" i="4" s="1"/>
  <c r="BY30" i="4" s="1"/>
  <c r="CA30" i="4" s="1"/>
  <c r="BR55" i="4"/>
  <c r="BS55" i="4" s="1"/>
  <c r="BT56" i="4" s="1"/>
  <c r="BV56" i="4" s="1"/>
  <c r="CB54" i="4"/>
  <c r="CC54" i="4" s="1"/>
  <c r="CD55" i="4" s="1"/>
  <c r="CF55" i="4" s="1"/>
  <c r="BW37" i="4"/>
  <c r="BX37" i="4" s="1"/>
  <c r="BY38" i="4" s="1"/>
  <c r="CA38" i="4" s="1"/>
  <c r="BR53" i="4"/>
  <c r="BS53" i="4" s="1"/>
  <c r="BT54" i="4" s="1"/>
  <c r="BV54" i="4" s="1"/>
  <c r="BR61" i="4"/>
  <c r="BS61" i="4" s="1"/>
  <c r="BT62" i="4" s="1"/>
  <c r="BV62" i="4" s="1"/>
  <c r="BR29" i="4"/>
  <c r="BS29" i="4" s="1"/>
  <c r="BT30" i="4" s="1"/>
  <c r="BV30" i="4" s="1"/>
  <c r="BW32" i="4"/>
  <c r="BX32" i="4" s="1"/>
  <c r="BY33" i="4" s="1"/>
  <c r="CA33" i="4" s="1"/>
  <c r="CB40" i="4"/>
  <c r="CC40" i="4" s="1"/>
  <c r="CD41" i="4" s="1"/>
  <c r="CF41" i="4" s="1"/>
  <c r="BW22" i="4"/>
  <c r="BX22" i="4" s="1"/>
  <c r="BY23" i="4" s="1"/>
  <c r="CA23" i="4" s="1"/>
  <c r="BR49" i="4"/>
  <c r="BS49" i="4" s="1"/>
  <c r="BT50" i="4" s="1"/>
  <c r="BV50" i="4" s="1"/>
  <c r="BR41" i="4"/>
  <c r="BS41" i="4" s="1"/>
  <c r="BT42" i="4" s="1"/>
  <c r="BV42" i="4" s="1"/>
  <c r="BW23" i="4"/>
  <c r="BX23" i="4" s="1"/>
  <c r="BY24" i="4" s="1"/>
  <c r="CA24" i="4" s="1"/>
  <c r="BR59" i="4"/>
  <c r="BS59" i="4" s="1"/>
  <c r="BT60" i="4" s="1"/>
  <c r="BV60" i="4" s="1"/>
  <c r="BW16" i="4"/>
  <c r="BX16" i="4" s="1"/>
  <c r="BY17" i="4" s="1"/>
  <c r="CA17" i="4" s="1"/>
  <c r="BR37" i="4"/>
  <c r="BS37" i="4" s="1"/>
  <c r="BT38" i="4" s="1"/>
  <c r="BV38" i="4" s="1"/>
  <c r="BW24" i="4"/>
  <c r="BX24" i="4" s="1"/>
  <c r="BY25" i="4" s="1"/>
  <c r="CA25" i="4" s="1"/>
  <c r="BW35" i="4"/>
  <c r="BX35" i="4" s="1"/>
  <c r="BY36" i="4" s="1"/>
  <c r="CA36" i="4" s="1"/>
  <c r="CB44" i="4"/>
  <c r="CC44" i="4" s="1"/>
  <c r="CD45" i="4" s="1"/>
  <c r="CF45" i="4" s="1"/>
  <c r="CB22" i="4"/>
  <c r="CC22" i="4" s="1"/>
  <c r="CD23" i="4" s="1"/>
  <c r="CF23" i="4" s="1"/>
  <c r="CG23" i="4" s="1"/>
  <c r="CH23" i="4" s="1"/>
  <c r="CI24" i="4" s="1"/>
  <c r="CK24" i="4" s="1"/>
  <c r="CB64" i="4"/>
  <c r="CC64" i="4" s="1"/>
  <c r="CD65" i="4" s="1"/>
  <c r="CF65" i="4" s="1"/>
  <c r="BW49" i="4"/>
  <c r="BX49" i="4" s="1"/>
  <c r="BY50" i="4" s="1"/>
  <c r="CA50" i="4" s="1"/>
  <c r="BW64" i="4"/>
  <c r="BX64" i="4" s="1"/>
  <c r="BY65" i="4" s="1"/>
  <c r="CA65" i="4" s="1"/>
  <c r="BW27" i="4"/>
  <c r="BX27" i="4" s="1"/>
  <c r="BY28" i="4" s="1"/>
  <c r="CA28" i="4" s="1"/>
  <c r="BR57" i="4"/>
  <c r="BS57" i="4" s="1"/>
  <c r="BT58" i="4" s="1"/>
  <c r="BV58" i="4" s="1"/>
  <c r="BR45" i="4"/>
  <c r="BS45" i="4" s="1"/>
  <c r="BT46" i="4" s="1"/>
  <c r="BV46" i="4" s="1"/>
  <c r="CB52" i="4"/>
  <c r="CC52" i="4" s="1"/>
  <c r="CD53" i="4" s="1"/>
  <c r="CF53" i="4" s="1"/>
  <c r="BW33" i="4"/>
  <c r="BX33" i="4" s="1"/>
  <c r="BY34" i="4" s="1"/>
  <c r="CA34" i="4" s="1"/>
  <c r="BW19" i="4"/>
  <c r="BX19" i="4" s="1"/>
  <c r="BY20" i="4" s="1"/>
  <c r="CA20" i="4" s="1"/>
  <c r="BR43" i="4"/>
  <c r="BS43" i="4" s="1"/>
  <c r="BT44" i="4" s="1"/>
  <c r="BV44" i="4" s="1"/>
  <c r="BR25" i="4"/>
  <c r="BS25" i="4" s="1"/>
  <c r="BT26" i="4" s="1"/>
  <c r="BV26" i="4" s="1"/>
  <c r="CG61" i="4"/>
  <c r="CH61" i="4" s="1"/>
  <c r="CI62" i="4" s="1"/>
  <c r="CK62" i="4" s="1"/>
  <c r="BR16" i="4"/>
  <c r="BS16" i="4" s="1"/>
  <c r="BT17" i="4" s="1"/>
  <c r="BV17" i="4" s="1"/>
  <c r="BR19" i="4"/>
  <c r="BS19" i="4" s="1"/>
  <c r="BT20" i="4" s="1"/>
  <c r="BV20" i="4" s="1"/>
  <c r="BW18" i="4"/>
  <c r="BX18" i="4" s="1"/>
  <c r="BY19" i="4" s="1"/>
  <c r="CA19" i="4" s="1"/>
  <c r="BW57" i="4"/>
  <c r="BX57" i="4" s="1"/>
  <c r="BY58" i="4" s="1"/>
  <c r="CA58" i="4" s="1"/>
  <c r="BW48" i="4"/>
  <c r="BX48" i="4" s="1"/>
  <c r="BY49" i="4" s="1"/>
  <c r="CA49" i="4" s="1"/>
  <c r="BR35" i="4"/>
  <c r="BS35" i="4" s="1"/>
  <c r="BT36" i="4" s="1"/>
  <c r="BV36" i="4" s="1"/>
  <c r="BR27" i="4"/>
  <c r="BS27" i="4" s="1"/>
  <c r="BT28" i="4" s="1"/>
  <c r="BV28" i="4" s="1"/>
  <c r="CB41" i="4"/>
  <c r="CC41" i="4" s="1"/>
  <c r="CD42" i="4" s="1"/>
  <c r="CF42" i="4" s="1"/>
  <c r="FN13" i="4"/>
  <c r="FO13" i="4" s="1"/>
  <c r="FP14" i="4" s="1"/>
  <c r="FR14" i="4" s="1"/>
  <c r="CL12" i="4"/>
  <c r="CM12" i="4" s="1"/>
  <c r="CN13" i="4" s="1"/>
  <c r="CP13" i="4" s="1"/>
  <c r="BR69" i="4" l="1"/>
  <c r="BS69" i="4" s="1"/>
  <c r="BT70" i="4" s="1"/>
  <c r="BV70" i="4" s="1"/>
  <c r="BW72" i="4"/>
  <c r="BX72" i="4" s="1"/>
  <c r="BY73" i="4" s="1"/>
  <c r="CA73" i="4" s="1"/>
  <c r="BR89" i="4"/>
  <c r="BS89" i="4" s="1"/>
  <c r="BT90" i="4" s="1"/>
  <c r="BV90" i="4" s="1"/>
  <c r="CB88" i="4"/>
  <c r="CC88" i="4" s="1"/>
  <c r="CD89" i="4" s="1"/>
  <c r="CF89" i="4" s="1"/>
  <c r="BW80" i="4"/>
  <c r="BX80" i="4" s="1"/>
  <c r="BY81" i="4" s="1"/>
  <c r="CA81" i="4" s="1"/>
  <c r="CB82" i="4"/>
  <c r="CC82" i="4" s="1"/>
  <c r="CD83" i="4" s="1"/>
  <c r="CF83" i="4" s="1"/>
  <c r="BR85" i="4"/>
  <c r="BS85" i="4" s="1"/>
  <c r="BT86" i="4" s="1"/>
  <c r="BV86" i="4" s="1"/>
  <c r="BR83" i="4"/>
  <c r="BS83" i="4" s="1"/>
  <c r="BT84" i="4" s="1"/>
  <c r="BV84" i="4" s="1"/>
  <c r="CL80" i="4"/>
  <c r="CM80" i="4" s="1"/>
  <c r="CN81" i="4" s="1"/>
  <c r="CP81" i="4" s="1"/>
  <c r="CB74" i="4"/>
  <c r="CC74" i="4" s="1"/>
  <c r="CD75" i="4" s="1"/>
  <c r="CF75" i="4" s="1"/>
  <c r="CB76" i="4"/>
  <c r="CC76" i="4" s="1"/>
  <c r="CD77" i="4" s="1"/>
  <c r="CF77" i="4" s="1"/>
  <c r="CB68" i="4"/>
  <c r="CC68" i="4" s="1"/>
  <c r="CD69" i="4" s="1"/>
  <c r="CF69" i="4" s="1"/>
  <c r="CL88" i="4"/>
  <c r="CM88" i="4" s="1"/>
  <c r="CN89" i="4" s="1"/>
  <c r="CP89" i="4" s="1"/>
  <c r="CQ73" i="4"/>
  <c r="CR73" i="4" s="1"/>
  <c r="CS74" i="4" s="1"/>
  <c r="CU74" i="4" s="1"/>
  <c r="BR77" i="4"/>
  <c r="BS77" i="4" s="1"/>
  <c r="BT78" i="4" s="1"/>
  <c r="BV78" i="4" s="1"/>
  <c r="CL74" i="4"/>
  <c r="CM74" i="4" s="1"/>
  <c r="CN75" i="4" s="1"/>
  <c r="CP75" i="4" s="1"/>
  <c r="BR75" i="4"/>
  <c r="BS75" i="4" s="1"/>
  <c r="BT76" i="4" s="1"/>
  <c r="BV76" i="4" s="1"/>
  <c r="BR81" i="4"/>
  <c r="BS81" i="4" s="1"/>
  <c r="BT82" i="4" s="1"/>
  <c r="BV82" i="4" s="1"/>
  <c r="BW88" i="4"/>
  <c r="BX88" i="4" s="1"/>
  <c r="BY89" i="4" s="1"/>
  <c r="CA89" i="4" s="1"/>
  <c r="BR73" i="4"/>
  <c r="BS73" i="4" s="1"/>
  <c r="BT74" i="4" s="1"/>
  <c r="BV74" i="4" s="1"/>
  <c r="CB66" i="4"/>
  <c r="CC66" i="4" s="1"/>
  <c r="CD67" i="4" s="1"/>
  <c r="CF67" i="4" s="1"/>
  <c r="BR65" i="4"/>
  <c r="BS65" i="4" s="1"/>
  <c r="BT66" i="4" s="1"/>
  <c r="BV66" i="4" s="1"/>
  <c r="CB84" i="4"/>
  <c r="CC84" i="4" s="1"/>
  <c r="CD85" i="4" s="1"/>
  <c r="CF85" i="4" s="1"/>
  <c r="BR67" i="4"/>
  <c r="BS67" i="4" s="1"/>
  <c r="BT68" i="4" s="1"/>
  <c r="BV68" i="4" s="1"/>
  <c r="CB80" i="4"/>
  <c r="CC80" i="4" s="1"/>
  <c r="CD81" i="4" s="1"/>
  <c r="CF81" i="4" s="1"/>
  <c r="GC13" i="4"/>
  <c r="GD13" i="4" s="1"/>
  <c r="GE14" i="4" s="1"/>
  <c r="FX13" i="4"/>
  <c r="FY13" i="4" s="1"/>
  <c r="FZ14" i="4" s="1"/>
  <c r="GB14" i="4" s="1"/>
  <c r="FS13" i="4"/>
  <c r="FT13" i="4" s="1"/>
  <c r="FU14" i="4" s="1"/>
  <c r="FW14" i="4" s="1"/>
  <c r="FS15" i="4"/>
  <c r="FT15" i="4" s="1"/>
  <c r="FU16" i="4" s="1"/>
  <c r="FW16" i="4" s="1"/>
  <c r="FN15" i="4"/>
  <c r="FO15" i="4" s="1"/>
  <c r="FP16" i="4" s="1"/>
  <c r="FR16" i="4" s="1"/>
  <c r="FS17" i="4"/>
  <c r="FT17" i="4" s="1"/>
  <c r="FU18" i="4" s="1"/>
  <c r="FW18" i="4" s="1"/>
  <c r="FN17" i="4"/>
  <c r="FO17" i="4" s="1"/>
  <c r="FP18" i="4" s="1"/>
  <c r="FR18" i="4" s="1"/>
  <c r="GC21" i="4"/>
  <c r="GD21" i="4" s="1"/>
  <c r="GE22" i="4" s="1"/>
  <c r="FS20" i="4"/>
  <c r="FT20" i="4" s="1"/>
  <c r="FU21" i="4" s="1"/>
  <c r="FW21" i="4" s="1"/>
  <c r="FN21" i="4"/>
  <c r="FO21" i="4" s="1"/>
  <c r="FP22" i="4" s="1"/>
  <c r="FR22" i="4" s="1"/>
  <c r="DP15" i="4"/>
  <c r="DQ15" i="4" s="1"/>
  <c r="DR16" i="4" s="1"/>
  <c r="DT16" i="4" s="1"/>
  <c r="DA14" i="4"/>
  <c r="DB14" i="4" s="1"/>
  <c r="DC15" i="4" s="1"/>
  <c r="DE15" i="4" s="1"/>
  <c r="DF15" i="4" s="1"/>
  <c r="DG15" i="4" s="1"/>
  <c r="DH16" i="4" s="1"/>
  <c r="DJ16" i="4" s="1"/>
  <c r="DA16" i="4"/>
  <c r="DB16" i="4" s="1"/>
  <c r="DC17" i="4" s="1"/>
  <c r="DE17" i="4" s="1"/>
  <c r="DA17" i="4"/>
  <c r="DB17" i="4" s="1"/>
  <c r="DC18" i="4" s="1"/>
  <c r="DE18" i="4" s="1"/>
  <c r="BW28" i="4"/>
  <c r="BX28" i="4" s="1"/>
  <c r="BY29" i="4" s="1"/>
  <c r="CA29" i="4" s="1"/>
  <c r="BW36" i="4"/>
  <c r="BX36" i="4" s="1"/>
  <c r="BY37" i="4" s="1"/>
  <c r="CA37" i="4" s="1"/>
  <c r="CB58" i="4"/>
  <c r="CC58" i="4" s="1"/>
  <c r="CD59" i="4" s="1"/>
  <c r="CF59" i="4" s="1"/>
  <c r="BW20" i="4"/>
  <c r="BX20" i="4" s="1"/>
  <c r="BY21" i="4" s="1"/>
  <c r="CA21" i="4" s="1"/>
  <c r="CL62" i="4"/>
  <c r="CM62" i="4" s="1"/>
  <c r="CN63" i="4" s="1"/>
  <c r="CP63" i="4" s="1"/>
  <c r="BW44" i="4"/>
  <c r="BX44" i="4" s="1"/>
  <c r="BY45" i="4" s="1"/>
  <c r="CA45" i="4" s="1"/>
  <c r="CB34" i="4"/>
  <c r="CC34" i="4" s="1"/>
  <c r="CD35" i="4" s="1"/>
  <c r="CF35" i="4" s="1"/>
  <c r="BW46" i="4"/>
  <c r="BX46" i="4" s="1"/>
  <c r="BY47" i="4" s="1"/>
  <c r="CA47" i="4" s="1"/>
  <c r="CB47" i="4" s="1"/>
  <c r="CC47" i="4" s="1"/>
  <c r="CD48" i="4" s="1"/>
  <c r="CF48" i="4" s="1"/>
  <c r="CB28" i="4"/>
  <c r="CC28" i="4" s="1"/>
  <c r="CD29" i="4" s="1"/>
  <c r="CF29" i="4" s="1"/>
  <c r="CB50" i="4"/>
  <c r="CC50" i="4" s="1"/>
  <c r="CD51" i="4" s="1"/>
  <c r="CF51" i="4" s="1"/>
  <c r="CL24" i="4"/>
  <c r="CM24" i="4" s="1"/>
  <c r="CN25" i="4" s="1"/>
  <c r="CP25" i="4" s="1"/>
  <c r="CG45" i="4"/>
  <c r="CH45" i="4" s="1"/>
  <c r="CI46" i="4" s="1"/>
  <c r="CK46" i="4" s="1"/>
  <c r="CB36" i="4"/>
  <c r="CC36" i="4" s="1"/>
  <c r="CD37" i="4" s="1"/>
  <c r="CF37" i="4" s="1"/>
  <c r="CB25" i="4"/>
  <c r="CC25" i="4" s="1"/>
  <c r="CD26" i="4" s="1"/>
  <c r="CF26" i="4" s="1"/>
  <c r="BW38" i="4"/>
  <c r="BX38" i="4" s="1"/>
  <c r="BY39" i="4" s="1"/>
  <c r="CA39" i="4" s="1"/>
  <c r="CB17" i="4"/>
  <c r="CC17" i="4" s="1"/>
  <c r="CD18" i="4" s="1"/>
  <c r="CF18" i="4" s="1"/>
  <c r="BW60" i="4"/>
  <c r="BX60" i="4" s="1"/>
  <c r="BY61" i="4" s="1"/>
  <c r="CA61" i="4" s="1"/>
  <c r="BW42" i="4"/>
  <c r="BX42" i="4" s="1"/>
  <c r="BY43" i="4" s="1"/>
  <c r="CA43" i="4" s="1"/>
  <c r="BW50" i="4"/>
  <c r="BX50" i="4" s="1"/>
  <c r="BY51" i="4" s="1"/>
  <c r="CA51" i="4" s="1"/>
  <c r="CB23" i="4"/>
  <c r="CC23" i="4" s="1"/>
  <c r="CD24" i="4" s="1"/>
  <c r="CF24" i="4" s="1"/>
  <c r="CG41" i="4"/>
  <c r="CH41" i="4" s="1"/>
  <c r="CI42" i="4" s="1"/>
  <c r="CK42" i="4" s="1"/>
  <c r="CB33" i="4"/>
  <c r="CC33" i="4" s="1"/>
  <c r="CD34" i="4" s="1"/>
  <c r="CF34" i="4" s="1"/>
  <c r="BW30" i="4"/>
  <c r="BX30" i="4" s="1"/>
  <c r="BY31" i="4" s="1"/>
  <c r="CA31" i="4" s="1"/>
  <c r="CB31" i="4" s="1"/>
  <c r="CC31" i="4" s="1"/>
  <c r="CD32" i="4" s="1"/>
  <c r="CF32" i="4" s="1"/>
  <c r="BW62" i="4"/>
  <c r="BX62" i="4" s="1"/>
  <c r="BY63" i="4" s="1"/>
  <c r="CA63" i="4" s="1"/>
  <c r="BW54" i="4"/>
  <c r="BX54" i="4" s="1"/>
  <c r="BY55" i="4" s="1"/>
  <c r="CA55" i="4" s="1"/>
  <c r="CB38" i="4"/>
  <c r="CC38" i="4" s="1"/>
  <c r="CD39" i="4" s="1"/>
  <c r="CF39" i="4" s="1"/>
  <c r="CG55" i="4"/>
  <c r="CH55" i="4" s="1"/>
  <c r="CI56" i="4" s="1"/>
  <c r="CK56" i="4" s="1"/>
  <c r="BW56" i="4"/>
  <c r="BX56" i="4" s="1"/>
  <c r="BY57" i="4" s="1"/>
  <c r="CA57" i="4" s="1"/>
  <c r="CB30" i="4"/>
  <c r="CC30" i="4" s="1"/>
  <c r="CD31" i="4" s="1"/>
  <c r="CF31" i="4" s="1"/>
  <c r="CG31" i="4" s="1"/>
  <c r="CH31" i="4" s="1"/>
  <c r="CI32" i="4" s="1"/>
  <c r="CK32" i="4" s="1"/>
  <c r="CB26" i="4"/>
  <c r="CC26" i="4" s="1"/>
  <c r="CD27" i="4" s="1"/>
  <c r="CF27" i="4" s="1"/>
  <c r="CB56" i="4"/>
  <c r="CC56" i="4" s="1"/>
  <c r="CD57" i="4" s="1"/>
  <c r="CF57" i="4" s="1"/>
  <c r="CB42" i="4"/>
  <c r="CC42" i="4" s="1"/>
  <c r="CD43" i="4" s="1"/>
  <c r="CF43" i="4" s="1"/>
  <c r="CB48" i="4"/>
  <c r="CC48" i="4" s="1"/>
  <c r="CD49" i="4" s="1"/>
  <c r="CF49" i="4" s="1"/>
  <c r="CB46" i="4"/>
  <c r="CC46" i="4" s="1"/>
  <c r="CD47" i="4" s="1"/>
  <c r="CF47" i="4" s="1"/>
  <c r="CB62" i="4"/>
  <c r="CC62" i="4" s="1"/>
  <c r="CD63" i="4" s="1"/>
  <c r="CF63" i="4" s="1"/>
  <c r="CG63" i="4" s="1"/>
  <c r="CH63" i="4" s="1"/>
  <c r="CI64" i="4" s="1"/>
  <c r="CK64" i="4" s="1"/>
  <c r="BW34" i="4"/>
  <c r="BX34" i="4" s="1"/>
  <c r="BY35" i="4" s="1"/>
  <c r="CA35" i="4" s="1"/>
  <c r="BW52" i="4"/>
  <c r="BX52" i="4" s="1"/>
  <c r="BY53" i="4" s="1"/>
  <c r="CA53" i="4" s="1"/>
  <c r="CB32" i="4"/>
  <c r="CC32" i="4" s="1"/>
  <c r="CD33" i="4" s="1"/>
  <c r="CF33" i="4" s="1"/>
  <c r="CG42" i="4"/>
  <c r="CH42" i="4" s="1"/>
  <c r="CI43" i="4" s="1"/>
  <c r="CK43" i="4" s="1"/>
  <c r="CB49" i="4"/>
  <c r="CC49" i="4" s="1"/>
  <c r="CD50" i="4" s="1"/>
  <c r="CF50" i="4" s="1"/>
  <c r="CB19" i="4"/>
  <c r="CC19" i="4" s="1"/>
  <c r="CD20" i="4" s="1"/>
  <c r="CF20" i="4" s="1"/>
  <c r="BW17" i="4"/>
  <c r="BX17" i="4" s="1"/>
  <c r="BY18" i="4" s="1"/>
  <c r="CA18" i="4" s="1"/>
  <c r="BW26" i="4"/>
  <c r="BX26" i="4" s="1"/>
  <c r="BY27" i="4" s="1"/>
  <c r="CA27" i="4" s="1"/>
  <c r="CB20" i="4"/>
  <c r="CC20" i="4" s="1"/>
  <c r="CD21" i="4" s="1"/>
  <c r="CF21" i="4" s="1"/>
  <c r="CG53" i="4"/>
  <c r="CH53" i="4" s="1"/>
  <c r="CI54" i="4" s="1"/>
  <c r="CK54" i="4" s="1"/>
  <c r="BW58" i="4"/>
  <c r="BX58" i="4" s="1"/>
  <c r="BY59" i="4" s="1"/>
  <c r="CA59" i="4" s="1"/>
  <c r="CB65" i="4"/>
  <c r="CC65" i="4" s="1"/>
  <c r="CD66" i="4" s="1"/>
  <c r="CF66" i="4" s="1"/>
  <c r="CG65" i="4"/>
  <c r="CH65" i="4" s="1"/>
  <c r="CI66" i="4" s="1"/>
  <c r="CK66" i="4" s="1"/>
  <c r="CB24" i="4"/>
  <c r="CC24" i="4" s="1"/>
  <c r="CD25" i="4" s="1"/>
  <c r="CF25" i="4" s="1"/>
  <c r="FS14" i="4"/>
  <c r="FT14" i="4" s="1"/>
  <c r="FU15" i="4" s="1"/>
  <c r="FW15" i="4" s="1"/>
  <c r="CQ13" i="4"/>
  <c r="CR13" i="4" s="1"/>
  <c r="CS14" i="4" s="1"/>
  <c r="CU14" i="4" s="1"/>
  <c r="CG81" i="4" l="1"/>
  <c r="CH81" i="4" s="1"/>
  <c r="CI82" i="4" s="1"/>
  <c r="CK82" i="4" s="1"/>
  <c r="BW68" i="4"/>
  <c r="BX68" i="4" s="1"/>
  <c r="BY69" i="4" s="1"/>
  <c r="CA69" i="4" s="1"/>
  <c r="CG85" i="4"/>
  <c r="CH85" i="4" s="1"/>
  <c r="CI86" i="4" s="1"/>
  <c r="CK86" i="4" s="1"/>
  <c r="BW66" i="4"/>
  <c r="BX66" i="4" s="1"/>
  <c r="BY67" i="4" s="1"/>
  <c r="CA67" i="4" s="1"/>
  <c r="CG67" i="4"/>
  <c r="CH67" i="4" s="1"/>
  <c r="CI68" i="4" s="1"/>
  <c r="CK68" i="4" s="1"/>
  <c r="BW74" i="4"/>
  <c r="BX74" i="4" s="1"/>
  <c r="BY75" i="4" s="1"/>
  <c r="CA75" i="4" s="1"/>
  <c r="CB89" i="4"/>
  <c r="CC89" i="4" s="1"/>
  <c r="CD90" i="4" s="1"/>
  <c r="CF90" i="4" s="1"/>
  <c r="BW82" i="4"/>
  <c r="BX82" i="4" s="1"/>
  <c r="BY83" i="4" s="1"/>
  <c r="CA83" i="4" s="1"/>
  <c r="BW76" i="4"/>
  <c r="BX76" i="4" s="1"/>
  <c r="BY77" i="4" s="1"/>
  <c r="CA77" i="4" s="1"/>
  <c r="CQ75" i="4"/>
  <c r="CR75" i="4" s="1"/>
  <c r="CS76" i="4" s="1"/>
  <c r="CU76" i="4" s="1"/>
  <c r="BW78" i="4"/>
  <c r="BX78" i="4" s="1"/>
  <c r="BY79" i="4" s="1"/>
  <c r="CA79" i="4" s="1"/>
  <c r="CB79" i="4" s="1"/>
  <c r="CC79" i="4" s="1"/>
  <c r="CD80" i="4" s="1"/>
  <c r="CF80" i="4" s="1"/>
  <c r="CV74" i="4"/>
  <c r="CW74" i="4" s="1"/>
  <c r="CX75" i="4" s="1"/>
  <c r="CZ75" i="4" s="1"/>
  <c r="CQ89" i="4"/>
  <c r="CR89" i="4" s="1"/>
  <c r="CS90" i="4" s="1"/>
  <c r="CU90" i="4" s="1"/>
  <c r="CG69" i="4"/>
  <c r="CH69" i="4" s="1"/>
  <c r="CI70" i="4" s="1"/>
  <c r="CK70" i="4" s="1"/>
  <c r="CG77" i="4"/>
  <c r="CH77" i="4" s="1"/>
  <c r="CI78" i="4" s="1"/>
  <c r="CK78" i="4" s="1"/>
  <c r="CG75" i="4"/>
  <c r="CH75" i="4" s="1"/>
  <c r="CI76" i="4" s="1"/>
  <c r="CK76" i="4" s="1"/>
  <c r="CQ81" i="4"/>
  <c r="CR81" i="4" s="1"/>
  <c r="CS82" i="4" s="1"/>
  <c r="CU82" i="4" s="1"/>
  <c r="BW84" i="4"/>
  <c r="BX84" i="4" s="1"/>
  <c r="BY85" i="4" s="1"/>
  <c r="CA85" i="4" s="1"/>
  <c r="BW86" i="4"/>
  <c r="BX86" i="4" s="1"/>
  <c r="BY87" i="4" s="1"/>
  <c r="CA87" i="4" s="1"/>
  <c r="CB87" i="4" s="1"/>
  <c r="CC87" i="4" s="1"/>
  <c r="CD88" i="4" s="1"/>
  <c r="CF88" i="4" s="1"/>
  <c r="CG83" i="4"/>
  <c r="CH83" i="4" s="1"/>
  <c r="CI84" i="4" s="1"/>
  <c r="CK84" i="4" s="1"/>
  <c r="CB81" i="4"/>
  <c r="CC81" i="4" s="1"/>
  <c r="CD82" i="4" s="1"/>
  <c r="CF82" i="4" s="1"/>
  <c r="CG89" i="4"/>
  <c r="CH89" i="4" s="1"/>
  <c r="CI90" i="4" s="1"/>
  <c r="CK90" i="4" s="1"/>
  <c r="BW90" i="4"/>
  <c r="BX90" i="4" s="1"/>
  <c r="CB73" i="4"/>
  <c r="CC73" i="4" s="1"/>
  <c r="CD74" i="4" s="1"/>
  <c r="CF74" i="4" s="1"/>
  <c r="BW70" i="4"/>
  <c r="BX70" i="4" s="1"/>
  <c r="BY71" i="4" s="1"/>
  <c r="CA71" i="4" s="1"/>
  <c r="CB71" i="4" s="1"/>
  <c r="CC71" i="4" s="1"/>
  <c r="CD72" i="4" s="1"/>
  <c r="CF72" i="4" s="1"/>
  <c r="GC14" i="4"/>
  <c r="GD14" i="4" s="1"/>
  <c r="GE15" i="4" s="1"/>
  <c r="FX14" i="4"/>
  <c r="FY14" i="4" s="1"/>
  <c r="FZ15" i="4" s="1"/>
  <c r="GB15" i="4" s="1"/>
  <c r="FX16" i="4"/>
  <c r="FY16" i="4" s="1"/>
  <c r="FZ17" i="4" s="1"/>
  <c r="GB17" i="4" s="1"/>
  <c r="FS16" i="4"/>
  <c r="FT16" i="4" s="1"/>
  <c r="FU17" i="4" s="1"/>
  <c r="FW17" i="4" s="1"/>
  <c r="FX18" i="4"/>
  <c r="FY18" i="4" s="1"/>
  <c r="FZ19" i="4" s="1"/>
  <c r="GB19" i="4" s="1"/>
  <c r="FS18" i="4"/>
  <c r="FT18" i="4" s="1"/>
  <c r="FU19" i="4" s="1"/>
  <c r="FW19" i="4" s="1"/>
  <c r="FX21" i="4"/>
  <c r="FY21" i="4" s="1"/>
  <c r="FZ22" i="4" s="1"/>
  <c r="GB22" i="4" s="1"/>
  <c r="FS22" i="4"/>
  <c r="FT22" i="4" s="1"/>
  <c r="FU23" i="4" s="1"/>
  <c r="FW23" i="4" s="1"/>
  <c r="DU16" i="4"/>
  <c r="DV16" i="4" s="1"/>
  <c r="DW17" i="4" s="1"/>
  <c r="DY17" i="4" s="1"/>
  <c r="DK16" i="4"/>
  <c r="DL16" i="4" s="1"/>
  <c r="DM17" i="4" s="1"/>
  <c r="DO17" i="4" s="1"/>
  <c r="DF17" i="4"/>
  <c r="DG17" i="4" s="1"/>
  <c r="DH18" i="4" s="1"/>
  <c r="DJ18" i="4" s="1"/>
  <c r="DF18" i="4"/>
  <c r="DG18" i="4" s="1"/>
  <c r="DH19" i="4" s="1"/>
  <c r="DJ19" i="4" s="1"/>
  <c r="CG25" i="4"/>
  <c r="CH25" i="4" s="1"/>
  <c r="CI26" i="4" s="1"/>
  <c r="CK26" i="4" s="1"/>
  <c r="CG66" i="4"/>
  <c r="CH66" i="4" s="1"/>
  <c r="CI67" i="4" s="1"/>
  <c r="CK67" i="4" s="1"/>
  <c r="CB59" i="4"/>
  <c r="CC59" i="4" s="1"/>
  <c r="CD60" i="4" s="1"/>
  <c r="CF60" i="4" s="1"/>
  <c r="CG21" i="4"/>
  <c r="CH21" i="4" s="1"/>
  <c r="CI22" i="4" s="1"/>
  <c r="CK22" i="4" s="1"/>
  <c r="CB18" i="4"/>
  <c r="CC18" i="4" s="1"/>
  <c r="CD19" i="4" s="1"/>
  <c r="CF19" i="4" s="1"/>
  <c r="CG50" i="4"/>
  <c r="CH50" i="4" s="1"/>
  <c r="CI51" i="4" s="1"/>
  <c r="CK51" i="4" s="1"/>
  <c r="CG33" i="4"/>
  <c r="CH33" i="4" s="1"/>
  <c r="CI34" i="4" s="1"/>
  <c r="CK34" i="4" s="1"/>
  <c r="CB53" i="4"/>
  <c r="CC53" i="4" s="1"/>
  <c r="CD54" i="4" s="1"/>
  <c r="CF54" i="4" s="1"/>
  <c r="CB35" i="4"/>
  <c r="CC35" i="4" s="1"/>
  <c r="CD36" i="4" s="1"/>
  <c r="CF36" i="4" s="1"/>
  <c r="CG47" i="4"/>
  <c r="CH47" i="4" s="1"/>
  <c r="CI48" i="4" s="1"/>
  <c r="CK48" i="4" s="1"/>
  <c r="CG43" i="4"/>
  <c r="CH43" i="4" s="1"/>
  <c r="CI44" i="4" s="1"/>
  <c r="CK44" i="4" s="1"/>
  <c r="CG57" i="4"/>
  <c r="CH57" i="4" s="1"/>
  <c r="CI58" i="4" s="1"/>
  <c r="CK58" i="4" s="1"/>
  <c r="CG27" i="4"/>
  <c r="CH27" i="4" s="1"/>
  <c r="CI28" i="4" s="1"/>
  <c r="CK28" i="4" s="1"/>
  <c r="CB57" i="4"/>
  <c r="CC57" i="4" s="1"/>
  <c r="CD58" i="4" s="1"/>
  <c r="CF58" i="4" s="1"/>
  <c r="CG39" i="4"/>
  <c r="CH39" i="4" s="1"/>
  <c r="CI40" i="4" s="1"/>
  <c r="CK40" i="4" s="1"/>
  <c r="CG32" i="4"/>
  <c r="CH32" i="4" s="1"/>
  <c r="CI33" i="4" s="1"/>
  <c r="CK33" i="4" s="1"/>
  <c r="CG34" i="4"/>
  <c r="CH34" i="4" s="1"/>
  <c r="CI35" i="4" s="1"/>
  <c r="CK35" i="4" s="1"/>
  <c r="CG24" i="4"/>
  <c r="CH24" i="4" s="1"/>
  <c r="CI25" i="4" s="1"/>
  <c r="CK25" i="4" s="1"/>
  <c r="CB43" i="4"/>
  <c r="CC43" i="4" s="1"/>
  <c r="CD44" i="4" s="1"/>
  <c r="CF44" i="4" s="1"/>
  <c r="CB61" i="4"/>
  <c r="CC61" i="4" s="1"/>
  <c r="CD62" i="4" s="1"/>
  <c r="CF62" i="4" s="1"/>
  <c r="CB39" i="4"/>
  <c r="CC39" i="4" s="1"/>
  <c r="CD40" i="4" s="1"/>
  <c r="CF40" i="4" s="1"/>
  <c r="CG37" i="4"/>
  <c r="CH37" i="4" s="1"/>
  <c r="CI38" i="4" s="1"/>
  <c r="CK38" i="4" s="1"/>
  <c r="CQ25" i="4"/>
  <c r="CR25" i="4" s="1"/>
  <c r="CS26" i="4" s="1"/>
  <c r="CU26" i="4" s="1"/>
  <c r="CG48" i="4"/>
  <c r="CH48" i="4" s="1"/>
  <c r="CI49" i="4" s="1"/>
  <c r="CK49" i="4" s="1"/>
  <c r="CG35" i="4"/>
  <c r="CH35" i="4" s="1"/>
  <c r="CI36" i="4" s="1"/>
  <c r="CK36" i="4" s="1"/>
  <c r="CQ63" i="4"/>
  <c r="CR63" i="4" s="1"/>
  <c r="CS64" i="4" s="1"/>
  <c r="CU64" i="4" s="1"/>
  <c r="CB37" i="4"/>
  <c r="CC37" i="4" s="1"/>
  <c r="CD38" i="4" s="1"/>
  <c r="CF38" i="4" s="1"/>
  <c r="CL66" i="4"/>
  <c r="CM66" i="4" s="1"/>
  <c r="CN67" i="4" s="1"/>
  <c r="CP67" i="4" s="1"/>
  <c r="CL54" i="4"/>
  <c r="CM54" i="4" s="1"/>
  <c r="CN55" i="4" s="1"/>
  <c r="CP55" i="4" s="1"/>
  <c r="CB27" i="4"/>
  <c r="CC27" i="4" s="1"/>
  <c r="CD28" i="4" s="1"/>
  <c r="CF28" i="4" s="1"/>
  <c r="CG20" i="4"/>
  <c r="CH20" i="4" s="1"/>
  <c r="CI21" i="4" s="1"/>
  <c r="CK21" i="4" s="1"/>
  <c r="CL43" i="4"/>
  <c r="CM43" i="4" s="1"/>
  <c r="CN44" i="4" s="1"/>
  <c r="CP44" i="4" s="1"/>
  <c r="CL64" i="4"/>
  <c r="CM64" i="4" s="1"/>
  <c r="CN65" i="4" s="1"/>
  <c r="CP65" i="4" s="1"/>
  <c r="CG49" i="4"/>
  <c r="CH49" i="4" s="1"/>
  <c r="CI50" i="4" s="1"/>
  <c r="CK50" i="4" s="1"/>
  <c r="CL32" i="4"/>
  <c r="CM32" i="4" s="1"/>
  <c r="CN33" i="4" s="1"/>
  <c r="CP33" i="4" s="1"/>
  <c r="CL56" i="4"/>
  <c r="CM56" i="4" s="1"/>
  <c r="CN57" i="4" s="1"/>
  <c r="CP57" i="4" s="1"/>
  <c r="CB55" i="4"/>
  <c r="CC55" i="4" s="1"/>
  <c r="CD56" i="4" s="1"/>
  <c r="CF56" i="4" s="1"/>
  <c r="CB63" i="4"/>
  <c r="CC63" i="4" s="1"/>
  <c r="CD64" i="4" s="1"/>
  <c r="CF64" i="4" s="1"/>
  <c r="CL42" i="4"/>
  <c r="CM42" i="4" s="1"/>
  <c r="CN43" i="4" s="1"/>
  <c r="CP43" i="4" s="1"/>
  <c r="CB51" i="4"/>
  <c r="CC51" i="4" s="1"/>
  <c r="CD52" i="4" s="1"/>
  <c r="CF52" i="4" s="1"/>
  <c r="CG18" i="4"/>
  <c r="CH18" i="4" s="1"/>
  <c r="CI19" i="4" s="1"/>
  <c r="CK19" i="4" s="1"/>
  <c r="CG26" i="4"/>
  <c r="CH26" i="4" s="1"/>
  <c r="CI27" i="4" s="1"/>
  <c r="CK27" i="4" s="1"/>
  <c r="CL46" i="4"/>
  <c r="CM46" i="4" s="1"/>
  <c r="CN47" i="4" s="1"/>
  <c r="CP47" i="4" s="1"/>
  <c r="CG51" i="4"/>
  <c r="CH51" i="4" s="1"/>
  <c r="CI52" i="4" s="1"/>
  <c r="CK52" i="4" s="1"/>
  <c r="CG29" i="4"/>
  <c r="CH29" i="4" s="1"/>
  <c r="CI30" i="4" s="1"/>
  <c r="CK30" i="4" s="1"/>
  <c r="CB45" i="4"/>
  <c r="CC45" i="4" s="1"/>
  <c r="CD46" i="4" s="1"/>
  <c r="CF46" i="4" s="1"/>
  <c r="CB21" i="4"/>
  <c r="CC21" i="4" s="1"/>
  <c r="CD22" i="4" s="1"/>
  <c r="CF22" i="4" s="1"/>
  <c r="CG59" i="4"/>
  <c r="CH59" i="4" s="1"/>
  <c r="CI60" i="4" s="1"/>
  <c r="CK60" i="4" s="1"/>
  <c r="CB29" i="4"/>
  <c r="CC29" i="4" s="1"/>
  <c r="CD30" i="4" s="1"/>
  <c r="CF30" i="4" s="1"/>
  <c r="FX15" i="4"/>
  <c r="FY15" i="4" s="1"/>
  <c r="FZ16" i="4" s="1"/>
  <c r="GB16" i="4" s="1"/>
  <c r="CV14" i="4"/>
  <c r="CW14" i="4" s="1"/>
  <c r="CX15" i="4" s="1"/>
  <c r="CZ15" i="4" s="1"/>
  <c r="CG72" i="4" l="1"/>
  <c r="CH72" i="4" s="1"/>
  <c r="CI73" i="4" s="1"/>
  <c r="CK73" i="4" s="1"/>
  <c r="CG74" i="4"/>
  <c r="CH74" i="4" s="1"/>
  <c r="CI75" i="4" s="1"/>
  <c r="CK75" i="4" s="1"/>
  <c r="CL90" i="4"/>
  <c r="CM90" i="4" s="1"/>
  <c r="CG82" i="4"/>
  <c r="CH82" i="4" s="1"/>
  <c r="CI83" i="4" s="1"/>
  <c r="CK83" i="4" s="1"/>
  <c r="CL84" i="4"/>
  <c r="CM84" i="4" s="1"/>
  <c r="CN85" i="4" s="1"/>
  <c r="CP85" i="4" s="1"/>
  <c r="CG88" i="4"/>
  <c r="CH88" i="4" s="1"/>
  <c r="CI89" i="4" s="1"/>
  <c r="CK89" i="4" s="1"/>
  <c r="CB85" i="4"/>
  <c r="CC85" i="4" s="1"/>
  <c r="CD86" i="4" s="1"/>
  <c r="CF86" i="4" s="1"/>
  <c r="CV82" i="4"/>
  <c r="CW82" i="4" s="1"/>
  <c r="CX83" i="4" s="1"/>
  <c r="CZ83" i="4" s="1"/>
  <c r="CL76" i="4"/>
  <c r="CM76" i="4" s="1"/>
  <c r="CN77" i="4" s="1"/>
  <c r="CP77" i="4" s="1"/>
  <c r="CL78" i="4"/>
  <c r="CM78" i="4" s="1"/>
  <c r="CN79" i="4" s="1"/>
  <c r="CP79" i="4" s="1"/>
  <c r="CL70" i="4"/>
  <c r="CM70" i="4" s="1"/>
  <c r="CN71" i="4" s="1"/>
  <c r="CP71" i="4" s="1"/>
  <c r="CQ71" i="4" s="1"/>
  <c r="CR71" i="4" s="1"/>
  <c r="CS72" i="4" s="1"/>
  <c r="CU72" i="4" s="1"/>
  <c r="CV90" i="4"/>
  <c r="CW90" i="4" s="1"/>
  <c r="DA75" i="4"/>
  <c r="DB75" i="4" s="1"/>
  <c r="DC76" i="4" s="1"/>
  <c r="DE76" i="4" s="1"/>
  <c r="CG80" i="4"/>
  <c r="CH80" i="4" s="1"/>
  <c r="CI81" i="4" s="1"/>
  <c r="CK81" i="4" s="1"/>
  <c r="CV76" i="4"/>
  <c r="CW76" i="4" s="1"/>
  <c r="CX77" i="4" s="1"/>
  <c r="CZ77" i="4" s="1"/>
  <c r="CB77" i="4"/>
  <c r="CC77" i="4" s="1"/>
  <c r="CD78" i="4" s="1"/>
  <c r="CF78" i="4" s="1"/>
  <c r="CB83" i="4"/>
  <c r="CC83" i="4" s="1"/>
  <c r="CD84" i="4" s="1"/>
  <c r="CF84" i="4" s="1"/>
  <c r="CG90" i="4"/>
  <c r="CH90" i="4" s="1"/>
  <c r="CB75" i="4"/>
  <c r="CC75" i="4" s="1"/>
  <c r="CD76" i="4" s="1"/>
  <c r="CF76" i="4" s="1"/>
  <c r="CL68" i="4"/>
  <c r="CM68" i="4" s="1"/>
  <c r="CN69" i="4" s="1"/>
  <c r="CP69" i="4" s="1"/>
  <c r="CB67" i="4"/>
  <c r="CC67" i="4" s="1"/>
  <c r="CD68" i="4" s="1"/>
  <c r="CF68" i="4" s="1"/>
  <c r="CL86" i="4"/>
  <c r="CM86" i="4" s="1"/>
  <c r="CN87" i="4" s="1"/>
  <c r="CP87" i="4" s="1"/>
  <c r="CQ87" i="4" s="1"/>
  <c r="CR87" i="4" s="1"/>
  <c r="CS88" i="4" s="1"/>
  <c r="CU88" i="4" s="1"/>
  <c r="CB69" i="4"/>
  <c r="CC69" i="4" s="1"/>
  <c r="CD70" i="4" s="1"/>
  <c r="CF70" i="4" s="1"/>
  <c r="CL82" i="4"/>
  <c r="CM82" i="4" s="1"/>
  <c r="CN83" i="4" s="1"/>
  <c r="CP83" i="4" s="1"/>
  <c r="GC15" i="4"/>
  <c r="GD15" i="4" s="1"/>
  <c r="GE16" i="4" s="1"/>
  <c r="GC17" i="4"/>
  <c r="GD17" i="4" s="1"/>
  <c r="GE18" i="4" s="1"/>
  <c r="FX17" i="4"/>
  <c r="FY17" i="4" s="1"/>
  <c r="FZ18" i="4" s="1"/>
  <c r="GB18" i="4" s="1"/>
  <c r="GC19" i="4"/>
  <c r="GD19" i="4" s="1"/>
  <c r="GE20" i="4" s="1"/>
  <c r="FX19" i="4"/>
  <c r="FY19" i="4" s="1"/>
  <c r="FZ20" i="4" s="1"/>
  <c r="GB20" i="4" s="1"/>
  <c r="GC22" i="4"/>
  <c r="GD22" i="4" s="1"/>
  <c r="GE23" i="4" s="1"/>
  <c r="FX23" i="4"/>
  <c r="FY23" i="4" s="1"/>
  <c r="FZ24" i="4" s="1"/>
  <c r="GB24" i="4" s="1"/>
  <c r="DZ17" i="4"/>
  <c r="EA17" i="4" s="1"/>
  <c r="EB18" i="4" s="1"/>
  <c r="ED18" i="4" s="1"/>
  <c r="DP17" i="4"/>
  <c r="DQ17" i="4" s="1"/>
  <c r="DR18" i="4" s="1"/>
  <c r="DT18" i="4" s="1"/>
  <c r="DK18" i="4"/>
  <c r="DL18" i="4" s="1"/>
  <c r="DM19" i="4" s="1"/>
  <c r="DO19" i="4" s="1"/>
  <c r="DK19" i="4"/>
  <c r="DL19" i="4" s="1"/>
  <c r="DM20" i="4" s="1"/>
  <c r="DO20" i="4" s="1"/>
  <c r="CV64" i="4"/>
  <c r="CW64" i="4" s="1"/>
  <c r="CX65" i="4" s="1"/>
  <c r="CZ65" i="4" s="1"/>
  <c r="CG40" i="4"/>
  <c r="CH40" i="4" s="1"/>
  <c r="CI41" i="4" s="1"/>
  <c r="CK41" i="4" s="1"/>
  <c r="CL60" i="4"/>
  <c r="CM60" i="4" s="1"/>
  <c r="CN61" i="4" s="1"/>
  <c r="CP61" i="4" s="1"/>
  <c r="CG22" i="4"/>
  <c r="CH22" i="4" s="1"/>
  <c r="CI23" i="4" s="1"/>
  <c r="CK23" i="4" s="1"/>
  <c r="CL23" i="4" s="1"/>
  <c r="CM23" i="4" s="1"/>
  <c r="CN24" i="4" s="1"/>
  <c r="CP24" i="4" s="1"/>
  <c r="CL30" i="4"/>
  <c r="CM30" i="4" s="1"/>
  <c r="CN31" i="4" s="1"/>
  <c r="CP31" i="4" s="1"/>
  <c r="CQ31" i="4" s="1"/>
  <c r="CR31" i="4" s="1"/>
  <c r="CS32" i="4" s="1"/>
  <c r="CU32" i="4" s="1"/>
  <c r="CQ47" i="4"/>
  <c r="CR47" i="4" s="1"/>
  <c r="CS48" i="4" s="1"/>
  <c r="CU48" i="4" s="1"/>
  <c r="CL19" i="4"/>
  <c r="CM19" i="4" s="1"/>
  <c r="CN20" i="4" s="1"/>
  <c r="CP20" i="4" s="1"/>
  <c r="CQ43" i="4"/>
  <c r="CR43" i="4" s="1"/>
  <c r="CS44" i="4" s="1"/>
  <c r="CU44" i="4" s="1"/>
  <c r="CG64" i="4"/>
  <c r="CH64" i="4" s="1"/>
  <c r="CI65" i="4" s="1"/>
  <c r="CK65" i="4" s="1"/>
  <c r="CQ57" i="4"/>
  <c r="CR57" i="4" s="1"/>
  <c r="CS58" i="4" s="1"/>
  <c r="CU58" i="4" s="1"/>
  <c r="CL50" i="4"/>
  <c r="CM50" i="4" s="1"/>
  <c r="CN51" i="4" s="1"/>
  <c r="CP51" i="4" s="1"/>
  <c r="CQ65" i="4"/>
  <c r="CR65" i="4" s="1"/>
  <c r="CS66" i="4" s="1"/>
  <c r="CU66" i="4" s="1"/>
  <c r="CL21" i="4"/>
  <c r="CM21" i="4" s="1"/>
  <c r="CN22" i="4" s="1"/>
  <c r="CP22" i="4" s="1"/>
  <c r="CG28" i="4"/>
  <c r="CH28" i="4" s="1"/>
  <c r="CI29" i="4" s="1"/>
  <c r="CK29" i="4" s="1"/>
  <c r="CQ55" i="4"/>
  <c r="CR55" i="4" s="1"/>
  <c r="CS56" i="4" s="1"/>
  <c r="CU56" i="4" s="1"/>
  <c r="CQ67" i="4"/>
  <c r="CR67" i="4" s="1"/>
  <c r="CS68" i="4" s="1"/>
  <c r="CU68" i="4" s="1"/>
  <c r="CG38" i="4"/>
  <c r="CH38" i="4" s="1"/>
  <c r="CI39" i="4" s="1"/>
  <c r="CK39" i="4" s="1"/>
  <c r="CL36" i="4"/>
  <c r="CM36" i="4" s="1"/>
  <c r="CN37" i="4" s="1"/>
  <c r="CP37" i="4" s="1"/>
  <c r="CL49" i="4"/>
  <c r="CM49" i="4" s="1"/>
  <c r="CN50" i="4" s="1"/>
  <c r="CP50" i="4" s="1"/>
  <c r="CL38" i="4"/>
  <c r="CM38" i="4" s="1"/>
  <c r="CN39" i="4" s="1"/>
  <c r="CP39" i="4" s="1"/>
  <c r="CG62" i="4"/>
  <c r="CH62" i="4" s="1"/>
  <c r="CI63" i="4" s="1"/>
  <c r="CK63" i="4" s="1"/>
  <c r="CG44" i="4"/>
  <c r="CH44" i="4" s="1"/>
  <c r="CI45" i="4" s="1"/>
  <c r="CK45" i="4" s="1"/>
  <c r="CL25" i="4"/>
  <c r="CM25" i="4" s="1"/>
  <c r="CN26" i="4" s="1"/>
  <c r="CP26" i="4" s="1"/>
  <c r="CL35" i="4"/>
  <c r="CM35" i="4" s="1"/>
  <c r="CN36" i="4" s="1"/>
  <c r="CP36" i="4" s="1"/>
  <c r="CL33" i="4"/>
  <c r="CM33" i="4" s="1"/>
  <c r="CN34" i="4" s="1"/>
  <c r="CP34" i="4" s="1"/>
  <c r="CL40" i="4"/>
  <c r="CM40" i="4" s="1"/>
  <c r="CN41" i="4" s="1"/>
  <c r="CP41" i="4" s="1"/>
  <c r="CG58" i="4"/>
  <c r="CH58" i="4" s="1"/>
  <c r="CI59" i="4" s="1"/>
  <c r="CK59" i="4" s="1"/>
  <c r="CL28" i="4"/>
  <c r="CM28" i="4" s="1"/>
  <c r="CN29" i="4" s="1"/>
  <c r="CP29" i="4" s="1"/>
  <c r="CL58" i="4"/>
  <c r="CM58" i="4" s="1"/>
  <c r="CN59" i="4" s="1"/>
  <c r="CP59" i="4" s="1"/>
  <c r="CL44" i="4"/>
  <c r="CM44" i="4" s="1"/>
  <c r="CN45" i="4" s="1"/>
  <c r="CP45" i="4" s="1"/>
  <c r="CL48" i="4"/>
  <c r="CM48" i="4" s="1"/>
  <c r="CN49" i="4" s="1"/>
  <c r="CP49" i="4" s="1"/>
  <c r="CG36" i="4"/>
  <c r="CH36" i="4" s="1"/>
  <c r="CI37" i="4" s="1"/>
  <c r="CK37" i="4" s="1"/>
  <c r="CG54" i="4"/>
  <c r="CH54" i="4" s="1"/>
  <c r="CI55" i="4" s="1"/>
  <c r="CK55" i="4" s="1"/>
  <c r="CL34" i="4"/>
  <c r="CM34" i="4" s="1"/>
  <c r="CN35" i="4" s="1"/>
  <c r="CP35" i="4" s="1"/>
  <c r="CL51" i="4"/>
  <c r="CM51" i="4" s="1"/>
  <c r="CN52" i="4" s="1"/>
  <c r="CP52" i="4" s="1"/>
  <c r="CG19" i="4"/>
  <c r="CH19" i="4" s="1"/>
  <c r="CI20" i="4" s="1"/>
  <c r="CK20" i="4" s="1"/>
  <c r="CL22" i="4"/>
  <c r="CM22" i="4" s="1"/>
  <c r="CN23" i="4" s="1"/>
  <c r="CP23" i="4" s="1"/>
  <c r="CQ23" i="4" s="1"/>
  <c r="CR23" i="4" s="1"/>
  <c r="CS24" i="4" s="1"/>
  <c r="CU24" i="4" s="1"/>
  <c r="CG60" i="4"/>
  <c r="CH60" i="4" s="1"/>
  <c r="CI61" i="4" s="1"/>
  <c r="CK61" i="4" s="1"/>
  <c r="CL67" i="4"/>
  <c r="CM67" i="4" s="1"/>
  <c r="CN68" i="4" s="1"/>
  <c r="CP68" i="4" s="1"/>
  <c r="CL26" i="4"/>
  <c r="CM26" i="4" s="1"/>
  <c r="CN27" i="4" s="1"/>
  <c r="CP27" i="4" s="1"/>
  <c r="CG30" i="4"/>
  <c r="CH30" i="4" s="1"/>
  <c r="CI31" i="4" s="1"/>
  <c r="CK31" i="4" s="1"/>
  <c r="CG46" i="4"/>
  <c r="CH46" i="4" s="1"/>
  <c r="CI47" i="4" s="1"/>
  <c r="CK47" i="4" s="1"/>
  <c r="CL47" i="4" s="1"/>
  <c r="CM47" i="4" s="1"/>
  <c r="CN48" i="4" s="1"/>
  <c r="CP48" i="4" s="1"/>
  <c r="CL52" i="4"/>
  <c r="CM52" i="4" s="1"/>
  <c r="CN53" i="4" s="1"/>
  <c r="CP53" i="4" s="1"/>
  <c r="CL27" i="4"/>
  <c r="CM27" i="4" s="1"/>
  <c r="CN28" i="4" s="1"/>
  <c r="CP28" i="4" s="1"/>
  <c r="CG52" i="4"/>
  <c r="CH52" i="4" s="1"/>
  <c r="CI53" i="4" s="1"/>
  <c r="CK53" i="4" s="1"/>
  <c r="CG56" i="4"/>
  <c r="CH56" i="4" s="1"/>
  <c r="CI57" i="4" s="1"/>
  <c r="CK57" i="4" s="1"/>
  <c r="CQ33" i="4"/>
  <c r="CR33" i="4" s="1"/>
  <c r="CS34" i="4" s="1"/>
  <c r="CU34" i="4" s="1"/>
  <c r="CQ44" i="4"/>
  <c r="CR44" i="4" s="1"/>
  <c r="CS45" i="4" s="1"/>
  <c r="CU45" i="4" s="1"/>
  <c r="CV26" i="4"/>
  <c r="CW26" i="4" s="1"/>
  <c r="CX27" i="4" s="1"/>
  <c r="CZ27" i="4" s="1"/>
  <c r="GC16" i="4"/>
  <c r="GD16" i="4" s="1"/>
  <c r="GE17" i="4" s="1"/>
  <c r="DA15" i="4"/>
  <c r="DB15" i="4" s="1"/>
  <c r="DC16" i="4" s="1"/>
  <c r="DE16" i="4" s="1"/>
  <c r="CV88" i="4" l="1"/>
  <c r="CW88" i="4" s="1"/>
  <c r="CX89" i="4" s="1"/>
  <c r="CZ89" i="4" s="1"/>
  <c r="CQ69" i="4"/>
  <c r="CR69" i="4" s="1"/>
  <c r="CS70" i="4" s="1"/>
  <c r="CU70" i="4" s="1"/>
  <c r="CG78" i="4"/>
  <c r="CH78" i="4" s="1"/>
  <c r="CI79" i="4" s="1"/>
  <c r="CK79" i="4" s="1"/>
  <c r="CL79" i="4" s="1"/>
  <c r="CM79" i="4" s="1"/>
  <c r="CN80" i="4" s="1"/>
  <c r="CP80" i="4" s="1"/>
  <c r="CQ83" i="4"/>
  <c r="CR83" i="4" s="1"/>
  <c r="CS84" i="4" s="1"/>
  <c r="CU84" i="4" s="1"/>
  <c r="CG70" i="4"/>
  <c r="CH70" i="4" s="1"/>
  <c r="CI71" i="4" s="1"/>
  <c r="CK71" i="4" s="1"/>
  <c r="CL71" i="4" s="1"/>
  <c r="CM71" i="4" s="1"/>
  <c r="CN72" i="4" s="1"/>
  <c r="CP72" i="4" s="1"/>
  <c r="CG68" i="4"/>
  <c r="CH68" i="4" s="1"/>
  <c r="CI69" i="4" s="1"/>
  <c r="CK69" i="4" s="1"/>
  <c r="CG76" i="4"/>
  <c r="CH76" i="4" s="1"/>
  <c r="CI77" i="4" s="1"/>
  <c r="CK77" i="4" s="1"/>
  <c r="CG84" i="4"/>
  <c r="CH84" i="4" s="1"/>
  <c r="CI85" i="4" s="1"/>
  <c r="CK85" i="4" s="1"/>
  <c r="DA77" i="4"/>
  <c r="DB77" i="4" s="1"/>
  <c r="DC78" i="4" s="1"/>
  <c r="DE78" i="4" s="1"/>
  <c r="CL81" i="4"/>
  <c r="CM81" i="4" s="1"/>
  <c r="CN82" i="4" s="1"/>
  <c r="CP82" i="4" s="1"/>
  <c r="DF76" i="4"/>
  <c r="DG76" i="4" s="1"/>
  <c r="DH77" i="4" s="1"/>
  <c r="DJ77" i="4" s="1"/>
  <c r="CV72" i="4"/>
  <c r="CW72" i="4" s="1"/>
  <c r="CX73" i="4" s="1"/>
  <c r="CZ73" i="4" s="1"/>
  <c r="CQ79" i="4"/>
  <c r="CR79" i="4" s="1"/>
  <c r="CS80" i="4" s="1"/>
  <c r="CU80" i="4" s="1"/>
  <c r="CQ77" i="4"/>
  <c r="CR77" i="4" s="1"/>
  <c r="CS78" i="4" s="1"/>
  <c r="CU78" i="4" s="1"/>
  <c r="DA83" i="4"/>
  <c r="DB83" i="4" s="1"/>
  <c r="DC84" i="4" s="1"/>
  <c r="DE84" i="4" s="1"/>
  <c r="CG86" i="4"/>
  <c r="CH86" i="4" s="1"/>
  <c r="CI87" i="4" s="1"/>
  <c r="CK87" i="4" s="1"/>
  <c r="CL89" i="4"/>
  <c r="CM89" i="4" s="1"/>
  <c r="CN90" i="4" s="1"/>
  <c r="CP90" i="4" s="1"/>
  <c r="CQ85" i="4"/>
  <c r="CR85" i="4" s="1"/>
  <c r="CS86" i="4" s="1"/>
  <c r="CU86" i="4" s="1"/>
  <c r="CL83" i="4"/>
  <c r="CM83" i="4" s="1"/>
  <c r="CN84" i="4" s="1"/>
  <c r="CP84" i="4" s="1"/>
  <c r="CL75" i="4"/>
  <c r="CM75" i="4" s="1"/>
  <c r="CN76" i="4" s="1"/>
  <c r="CP76" i="4" s="1"/>
  <c r="CL73" i="4"/>
  <c r="CM73" i="4" s="1"/>
  <c r="CN74" i="4" s="1"/>
  <c r="CP74" i="4" s="1"/>
  <c r="GC18" i="4"/>
  <c r="GD18" i="4" s="1"/>
  <c r="GE19" i="4" s="1"/>
  <c r="GC20" i="4"/>
  <c r="GD20" i="4" s="1"/>
  <c r="GE21" i="4" s="1"/>
  <c r="GC24" i="4"/>
  <c r="GD24" i="4" s="1"/>
  <c r="GE25" i="4" s="1"/>
  <c r="EE18" i="4"/>
  <c r="EF18" i="4" s="1"/>
  <c r="EG19" i="4" s="1"/>
  <c r="EI19" i="4" s="1"/>
  <c r="DU18" i="4"/>
  <c r="DV18" i="4" s="1"/>
  <c r="DW19" i="4" s="1"/>
  <c r="DY19" i="4" s="1"/>
  <c r="DP19" i="4"/>
  <c r="DQ19" i="4" s="1"/>
  <c r="DR20" i="4" s="1"/>
  <c r="DT20" i="4" s="1"/>
  <c r="DP20" i="4"/>
  <c r="DQ20" i="4" s="1"/>
  <c r="DR21" i="4" s="1"/>
  <c r="DT21" i="4" s="1"/>
  <c r="CV45" i="4"/>
  <c r="CW45" i="4" s="1"/>
  <c r="CX46" i="4" s="1"/>
  <c r="CZ46" i="4" s="1"/>
  <c r="CL53" i="4"/>
  <c r="CM53" i="4" s="1"/>
  <c r="CN54" i="4" s="1"/>
  <c r="CP54" i="4" s="1"/>
  <c r="CQ48" i="4"/>
  <c r="CR48" i="4" s="1"/>
  <c r="CS49" i="4" s="1"/>
  <c r="CU49" i="4" s="1"/>
  <c r="CQ27" i="4"/>
  <c r="CR27" i="4" s="1"/>
  <c r="CS28" i="4" s="1"/>
  <c r="CU28" i="4" s="1"/>
  <c r="CV24" i="4"/>
  <c r="CW24" i="4" s="1"/>
  <c r="CX25" i="4" s="1"/>
  <c r="CZ25" i="4" s="1"/>
  <c r="CQ52" i="4"/>
  <c r="CR52" i="4" s="1"/>
  <c r="CS53" i="4" s="1"/>
  <c r="CU53" i="4" s="1"/>
  <c r="CL55" i="4"/>
  <c r="CM55" i="4" s="1"/>
  <c r="CN56" i="4" s="1"/>
  <c r="CP56" i="4" s="1"/>
  <c r="CQ49" i="4"/>
  <c r="CR49" i="4" s="1"/>
  <c r="CS50" i="4" s="1"/>
  <c r="CU50" i="4" s="1"/>
  <c r="CQ59" i="4"/>
  <c r="CR59" i="4" s="1"/>
  <c r="CS60" i="4" s="1"/>
  <c r="CU60" i="4" s="1"/>
  <c r="CL59" i="4"/>
  <c r="CM59" i="4" s="1"/>
  <c r="CN60" i="4" s="1"/>
  <c r="CP60" i="4" s="1"/>
  <c r="CQ34" i="4"/>
  <c r="CR34" i="4" s="1"/>
  <c r="CS35" i="4" s="1"/>
  <c r="CU35" i="4" s="1"/>
  <c r="CQ36" i="4"/>
  <c r="CR36" i="4" s="1"/>
  <c r="CS37" i="4" s="1"/>
  <c r="CU37" i="4" s="1"/>
  <c r="CL45" i="4"/>
  <c r="CM45" i="4" s="1"/>
  <c r="CN46" i="4" s="1"/>
  <c r="CP46" i="4" s="1"/>
  <c r="CQ39" i="4"/>
  <c r="CR39" i="4" s="1"/>
  <c r="CS40" i="4" s="1"/>
  <c r="CU40" i="4" s="1"/>
  <c r="CQ37" i="4"/>
  <c r="CR37" i="4" s="1"/>
  <c r="CS38" i="4" s="1"/>
  <c r="CU38" i="4" s="1"/>
  <c r="CL39" i="4"/>
  <c r="CM39" i="4" s="1"/>
  <c r="CN40" i="4" s="1"/>
  <c r="CP40" i="4" s="1"/>
  <c r="CV56" i="4"/>
  <c r="CW56" i="4" s="1"/>
  <c r="CX57" i="4" s="1"/>
  <c r="CZ57" i="4" s="1"/>
  <c r="CQ22" i="4"/>
  <c r="CR22" i="4" s="1"/>
  <c r="CS23" i="4" s="1"/>
  <c r="CU23" i="4" s="1"/>
  <c r="CQ51" i="4"/>
  <c r="CR51" i="4" s="1"/>
  <c r="CS52" i="4" s="1"/>
  <c r="CU52" i="4" s="1"/>
  <c r="CV58" i="4"/>
  <c r="CW58" i="4" s="1"/>
  <c r="CX59" i="4" s="1"/>
  <c r="CZ59" i="4" s="1"/>
  <c r="CV44" i="4"/>
  <c r="CW44" i="4" s="1"/>
  <c r="CX45" i="4" s="1"/>
  <c r="CZ45" i="4" s="1"/>
  <c r="CV32" i="4"/>
  <c r="CW32" i="4" s="1"/>
  <c r="CX33" i="4" s="1"/>
  <c r="CZ33" i="4" s="1"/>
  <c r="CQ61" i="4"/>
  <c r="CR61" i="4" s="1"/>
  <c r="CS62" i="4" s="1"/>
  <c r="CU62" i="4" s="1"/>
  <c r="DA27" i="4"/>
  <c r="DB27" i="4" s="1"/>
  <c r="DC28" i="4" s="1"/>
  <c r="DE28" i="4" s="1"/>
  <c r="CV34" i="4"/>
  <c r="CW34" i="4" s="1"/>
  <c r="CX35" i="4" s="1"/>
  <c r="CZ35" i="4" s="1"/>
  <c r="CL57" i="4"/>
  <c r="CM57" i="4" s="1"/>
  <c r="CN58" i="4" s="1"/>
  <c r="CP58" i="4" s="1"/>
  <c r="CQ28" i="4"/>
  <c r="CR28" i="4" s="1"/>
  <c r="CS29" i="4" s="1"/>
  <c r="CU29" i="4" s="1"/>
  <c r="CQ53" i="4"/>
  <c r="CR53" i="4" s="1"/>
  <c r="CS54" i="4" s="1"/>
  <c r="CU54" i="4" s="1"/>
  <c r="CL31" i="4"/>
  <c r="CM31" i="4" s="1"/>
  <c r="CN32" i="4" s="1"/>
  <c r="CP32" i="4" s="1"/>
  <c r="CQ68" i="4"/>
  <c r="CR68" i="4" s="1"/>
  <c r="CS69" i="4" s="1"/>
  <c r="CU69" i="4" s="1"/>
  <c r="CL61" i="4"/>
  <c r="CM61" i="4" s="1"/>
  <c r="CN62" i="4" s="1"/>
  <c r="CP62" i="4" s="1"/>
  <c r="CL20" i="4"/>
  <c r="CM20" i="4" s="1"/>
  <c r="CN21" i="4" s="1"/>
  <c r="CP21" i="4" s="1"/>
  <c r="CQ35" i="4"/>
  <c r="CR35" i="4" s="1"/>
  <c r="CS36" i="4" s="1"/>
  <c r="CU36" i="4" s="1"/>
  <c r="CL37" i="4"/>
  <c r="CM37" i="4" s="1"/>
  <c r="CN38" i="4" s="1"/>
  <c r="CP38" i="4" s="1"/>
  <c r="CQ45" i="4"/>
  <c r="CR45" i="4" s="1"/>
  <c r="CS46" i="4" s="1"/>
  <c r="CU46" i="4" s="1"/>
  <c r="CQ29" i="4"/>
  <c r="CR29" i="4" s="1"/>
  <c r="CS30" i="4" s="1"/>
  <c r="CU30" i="4" s="1"/>
  <c r="CQ41" i="4"/>
  <c r="CR41" i="4" s="1"/>
  <c r="CS42" i="4" s="1"/>
  <c r="CU42" i="4" s="1"/>
  <c r="CQ26" i="4"/>
  <c r="CR26" i="4" s="1"/>
  <c r="CS27" i="4" s="1"/>
  <c r="CU27" i="4" s="1"/>
  <c r="CL63" i="4"/>
  <c r="CM63" i="4" s="1"/>
  <c r="CN64" i="4" s="1"/>
  <c r="CP64" i="4" s="1"/>
  <c r="CQ50" i="4"/>
  <c r="CR50" i="4" s="1"/>
  <c r="CS51" i="4" s="1"/>
  <c r="CU51" i="4" s="1"/>
  <c r="CV68" i="4"/>
  <c r="CW68" i="4" s="1"/>
  <c r="CX69" i="4" s="1"/>
  <c r="CZ69" i="4" s="1"/>
  <c r="CL29" i="4"/>
  <c r="CM29" i="4" s="1"/>
  <c r="CN30" i="4" s="1"/>
  <c r="CP30" i="4" s="1"/>
  <c r="CV66" i="4"/>
  <c r="CW66" i="4" s="1"/>
  <c r="CX67" i="4" s="1"/>
  <c r="CZ67" i="4" s="1"/>
  <c r="CL65" i="4"/>
  <c r="CM65" i="4" s="1"/>
  <c r="CN66" i="4" s="1"/>
  <c r="CP66" i="4" s="1"/>
  <c r="CQ20" i="4"/>
  <c r="CR20" i="4" s="1"/>
  <c r="CS21" i="4" s="1"/>
  <c r="CU21" i="4" s="1"/>
  <c r="CV48" i="4"/>
  <c r="CW48" i="4" s="1"/>
  <c r="CX49" i="4" s="1"/>
  <c r="CZ49" i="4" s="1"/>
  <c r="CQ24" i="4"/>
  <c r="CR24" i="4" s="1"/>
  <c r="CS25" i="4" s="1"/>
  <c r="CU25" i="4" s="1"/>
  <c r="CL41" i="4"/>
  <c r="CM41" i="4" s="1"/>
  <c r="CN42" i="4" s="1"/>
  <c r="CP42" i="4" s="1"/>
  <c r="DA65" i="4"/>
  <c r="DB65" i="4" s="1"/>
  <c r="DC66" i="4" s="1"/>
  <c r="DE66" i="4" s="1"/>
  <c r="DF16" i="4"/>
  <c r="DG16" i="4" s="1"/>
  <c r="DH17" i="4" s="1"/>
  <c r="DJ17" i="4" s="1"/>
  <c r="CQ74" i="4" l="1"/>
  <c r="CR74" i="4" s="1"/>
  <c r="CS75" i="4" s="1"/>
  <c r="CU75" i="4" s="1"/>
  <c r="CQ76" i="4"/>
  <c r="CR76" i="4" s="1"/>
  <c r="CS77" i="4" s="1"/>
  <c r="CU77" i="4" s="1"/>
  <c r="CQ84" i="4"/>
  <c r="CR84" i="4" s="1"/>
  <c r="CS85" i="4" s="1"/>
  <c r="CU85" i="4" s="1"/>
  <c r="CV86" i="4"/>
  <c r="CW86" i="4" s="1"/>
  <c r="CX87" i="4" s="1"/>
  <c r="CZ87" i="4" s="1"/>
  <c r="CQ90" i="4"/>
  <c r="CR90" i="4" s="1"/>
  <c r="CL87" i="4"/>
  <c r="CM87" i="4" s="1"/>
  <c r="CN88" i="4" s="1"/>
  <c r="CP88" i="4" s="1"/>
  <c r="DF84" i="4"/>
  <c r="DG84" i="4" s="1"/>
  <c r="DH85" i="4" s="1"/>
  <c r="DJ85" i="4" s="1"/>
  <c r="CV78" i="4"/>
  <c r="CW78" i="4" s="1"/>
  <c r="CX79" i="4" s="1"/>
  <c r="CZ79" i="4" s="1"/>
  <c r="DA79" i="4" s="1"/>
  <c r="DB79" i="4" s="1"/>
  <c r="DC80" i="4" s="1"/>
  <c r="DE80" i="4" s="1"/>
  <c r="CV80" i="4"/>
  <c r="CW80" i="4" s="1"/>
  <c r="CX81" i="4" s="1"/>
  <c r="CZ81" i="4" s="1"/>
  <c r="DA73" i="4"/>
  <c r="DB73" i="4" s="1"/>
  <c r="DC74" i="4" s="1"/>
  <c r="DE74" i="4" s="1"/>
  <c r="DK77" i="4"/>
  <c r="DL77" i="4" s="1"/>
  <c r="DM78" i="4" s="1"/>
  <c r="DO78" i="4" s="1"/>
  <c r="CQ82" i="4"/>
  <c r="CR82" i="4" s="1"/>
  <c r="CS83" i="4" s="1"/>
  <c r="CU83" i="4" s="1"/>
  <c r="DF78" i="4"/>
  <c r="DG78" i="4" s="1"/>
  <c r="DH79" i="4" s="1"/>
  <c r="DJ79" i="4" s="1"/>
  <c r="CL85" i="4"/>
  <c r="CM85" i="4" s="1"/>
  <c r="CN86" i="4" s="1"/>
  <c r="CP86" i="4" s="1"/>
  <c r="CL77" i="4"/>
  <c r="CM77" i="4" s="1"/>
  <c r="CN78" i="4" s="1"/>
  <c r="CP78" i="4" s="1"/>
  <c r="CL69" i="4"/>
  <c r="CM69" i="4" s="1"/>
  <c r="CN70" i="4" s="1"/>
  <c r="CP70" i="4" s="1"/>
  <c r="CQ72" i="4"/>
  <c r="CR72" i="4" s="1"/>
  <c r="CS73" i="4" s="1"/>
  <c r="CU73" i="4" s="1"/>
  <c r="CV84" i="4"/>
  <c r="CW84" i="4" s="1"/>
  <c r="CX85" i="4" s="1"/>
  <c r="CZ85" i="4" s="1"/>
  <c r="CQ80" i="4"/>
  <c r="CR80" i="4" s="1"/>
  <c r="CS81" i="4" s="1"/>
  <c r="CU81" i="4" s="1"/>
  <c r="CV70" i="4"/>
  <c r="CW70" i="4" s="1"/>
  <c r="CX71" i="4" s="1"/>
  <c r="CZ71" i="4" s="1"/>
  <c r="DA89" i="4"/>
  <c r="DB89" i="4" s="1"/>
  <c r="DC90" i="4" s="1"/>
  <c r="DE90" i="4" s="1"/>
  <c r="EJ19" i="4"/>
  <c r="EK19" i="4" s="1"/>
  <c r="EL20" i="4" s="1"/>
  <c r="EN20" i="4" s="1"/>
  <c r="DZ19" i="4"/>
  <c r="EA19" i="4" s="1"/>
  <c r="EB20" i="4" s="1"/>
  <c r="ED20" i="4" s="1"/>
  <c r="DU20" i="4"/>
  <c r="DV20" i="4" s="1"/>
  <c r="DW21" i="4" s="1"/>
  <c r="DY21" i="4" s="1"/>
  <c r="DU21" i="4"/>
  <c r="DV21" i="4" s="1"/>
  <c r="DW22" i="4" s="1"/>
  <c r="DY22" i="4" s="1"/>
  <c r="DF66" i="4"/>
  <c r="DG66" i="4" s="1"/>
  <c r="DH67" i="4" s="1"/>
  <c r="DJ67" i="4" s="1"/>
  <c r="CV25" i="4"/>
  <c r="CW25" i="4" s="1"/>
  <c r="CX26" i="4" s="1"/>
  <c r="CZ26" i="4" s="1"/>
  <c r="CV21" i="4"/>
  <c r="CW21" i="4" s="1"/>
  <c r="CX22" i="4" s="1"/>
  <c r="CZ22" i="4" s="1"/>
  <c r="DA67" i="4"/>
  <c r="DB67" i="4" s="1"/>
  <c r="DC68" i="4" s="1"/>
  <c r="DE68" i="4" s="1"/>
  <c r="DA69" i="4"/>
  <c r="DB69" i="4" s="1"/>
  <c r="DC70" i="4" s="1"/>
  <c r="DE70" i="4" s="1"/>
  <c r="CQ64" i="4"/>
  <c r="CR64" i="4" s="1"/>
  <c r="CS65" i="4" s="1"/>
  <c r="CU65" i="4" s="1"/>
  <c r="CV27" i="4"/>
  <c r="CW27" i="4" s="1"/>
  <c r="CX28" i="4" s="1"/>
  <c r="CZ28" i="4" s="1"/>
  <c r="CV30" i="4"/>
  <c r="CW30" i="4" s="1"/>
  <c r="CX31" i="4" s="1"/>
  <c r="CZ31" i="4" s="1"/>
  <c r="CQ38" i="4"/>
  <c r="CR38" i="4" s="1"/>
  <c r="CS39" i="4" s="1"/>
  <c r="CU39" i="4" s="1"/>
  <c r="CV39" i="4" s="1"/>
  <c r="CW39" i="4" s="1"/>
  <c r="CX40" i="4" s="1"/>
  <c r="CZ40" i="4" s="1"/>
  <c r="CQ21" i="4"/>
  <c r="CR21" i="4" s="1"/>
  <c r="CS22" i="4" s="1"/>
  <c r="CU22" i="4" s="1"/>
  <c r="CQ62" i="4"/>
  <c r="CR62" i="4" s="1"/>
  <c r="CS63" i="4" s="1"/>
  <c r="CU63" i="4" s="1"/>
  <c r="CV63" i="4" s="1"/>
  <c r="CW63" i="4" s="1"/>
  <c r="CX64" i="4" s="1"/>
  <c r="CZ64" i="4" s="1"/>
  <c r="CQ32" i="4"/>
  <c r="CR32" i="4" s="1"/>
  <c r="CS33" i="4" s="1"/>
  <c r="CU33" i="4" s="1"/>
  <c r="CV29" i="4"/>
  <c r="CW29" i="4" s="1"/>
  <c r="CX30" i="4" s="1"/>
  <c r="CZ30" i="4" s="1"/>
  <c r="DA35" i="4"/>
  <c r="DB35" i="4" s="1"/>
  <c r="DC36" i="4" s="1"/>
  <c r="DE36" i="4" s="1"/>
  <c r="DF28" i="4"/>
  <c r="DG28" i="4" s="1"/>
  <c r="DH29" i="4" s="1"/>
  <c r="DJ29" i="4" s="1"/>
  <c r="DA33" i="4"/>
  <c r="DB33" i="4" s="1"/>
  <c r="DC34" i="4" s="1"/>
  <c r="DE34" i="4" s="1"/>
  <c r="DA59" i="4"/>
  <c r="DB59" i="4" s="1"/>
  <c r="DC60" i="4" s="1"/>
  <c r="DE60" i="4" s="1"/>
  <c r="CV23" i="4"/>
  <c r="CW23" i="4" s="1"/>
  <c r="CX24" i="4" s="1"/>
  <c r="CZ24" i="4" s="1"/>
  <c r="CQ40" i="4"/>
  <c r="CR40" i="4" s="1"/>
  <c r="CS41" i="4" s="1"/>
  <c r="CU41" i="4" s="1"/>
  <c r="CV40" i="4"/>
  <c r="CW40" i="4" s="1"/>
  <c r="CX41" i="4" s="1"/>
  <c r="CZ41" i="4" s="1"/>
  <c r="CQ46" i="4"/>
  <c r="CR46" i="4" s="1"/>
  <c r="CS47" i="4" s="1"/>
  <c r="CU47" i="4" s="1"/>
  <c r="CV35" i="4"/>
  <c r="CW35" i="4" s="1"/>
  <c r="CX36" i="4" s="1"/>
  <c r="CZ36" i="4" s="1"/>
  <c r="CV60" i="4"/>
  <c r="CW60" i="4" s="1"/>
  <c r="CX61" i="4" s="1"/>
  <c r="CZ61" i="4" s="1"/>
  <c r="CV50" i="4"/>
  <c r="CW50" i="4" s="1"/>
  <c r="CX51" i="4" s="1"/>
  <c r="CZ51" i="4" s="1"/>
  <c r="CV53" i="4"/>
  <c r="CW53" i="4" s="1"/>
  <c r="CX54" i="4" s="1"/>
  <c r="CZ54" i="4" s="1"/>
  <c r="CV28" i="4"/>
  <c r="CW28" i="4" s="1"/>
  <c r="CX29" i="4" s="1"/>
  <c r="CZ29" i="4" s="1"/>
  <c r="CQ54" i="4"/>
  <c r="CR54" i="4" s="1"/>
  <c r="CS55" i="4" s="1"/>
  <c r="CU55" i="4" s="1"/>
  <c r="CQ42" i="4"/>
  <c r="CR42" i="4" s="1"/>
  <c r="CS43" i="4" s="1"/>
  <c r="CU43" i="4" s="1"/>
  <c r="DA49" i="4"/>
  <c r="DB49" i="4" s="1"/>
  <c r="DC50" i="4" s="1"/>
  <c r="DE50" i="4" s="1"/>
  <c r="CQ66" i="4"/>
  <c r="CR66" i="4"/>
  <c r="CS67" i="4" s="1"/>
  <c r="CU67" i="4" s="1"/>
  <c r="CQ30" i="4"/>
  <c r="CR30" i="4" s="1"/>
  <c r="CS31" i="4" s="1"/>
  <c r="CU31" i="4" s="1"/>
  <c r="CV31" i="4" s="1"/>
  <c r="CW31" i="4" s="1"/>
  <c r="CX32" i="4" s="1"/>
  <c r="CZ32" i="4" s="1"/>
  <c r="CV51" i="4"/>
  <c r="CW51" i="4" s="1"/>
  <c r="CX52" i="4" s="1"/>
  <c r="CZ52" i="4" s="1"/>
  <c r="CV42" i="4"/>
  <c r="CW42" i="4" s="1"/>
  <c r="CX43" i="4" s="1"/>
  <c r="CZ43" i="4" s="1"/>
  <c r="CV46" i="4"/>
  <c r="CW46" i="4" s="1"/>
  <c r="CX47" i="4" s="1"/>
  <c r="CZ47" i="4" s="1"/>
  <c r="DA47" i="4" s="1"/>
  <c r="DB47" i="4" s="1"/>
  <c r="DC48" i="4" s="1"/>
  <c r="DE48" i="4" s="1"/>
  <c r="CV36" i="4"/>
  <c r="CW36" i="4" s="1"/>
  <c r="CX37" i="4" s="1"/>
  <c r="CZ37" i="4" s="1"/>
  <c r="CV69" i="4"/>
  <c r="CW69" i="4" s="1"/>
  <c r="CX70" i="4" s="1"/>
  <c r="CZ70" i="4" s="1"/>
  <c r="CV54" i="4"/>
  <c r="CW54" i="4" s="1"/>
  <c r="CX55" i="4" s="1"/>
  <c r="CZ55" i="4" s="1"/>
  <c r="DA55" i="4" s="1"/>
  <c r="DB55" i="4" s="1"/>
  <c r="DC56" i="4" s="1"/>
  <c r="DE56" i="4" s="1"/>
  <c r="CQ58" i="4"/>
  <c r="CR58" i="4" s="1"/>
  <c r="CS59" i="4" s="1"/>
  <c r="CU59" i="4" s="1"/>
  <c r="CV62" i="4"/>
  <c r="CW62" i="4" s="1"/>
  <c r="CX63" i="4" s="1"/>
  <c r="CZ63" i="4" s="1"/>
  <c r="DA45" i="4"/>
  <c r="DB45" i="4" s="1"/>
  <c r="DC46" i="4" s="1"/>
  <c r="DE46" i="4" s="1"/>
  <c r="CV52" i="4"/>
  <c r="CW52" i="4" s="1"/>
  <c r="CX53" i="4" s="1"/>
  <c r="CZ53" i="4" s="1"/>
  <c r="DA57" i="4"/>
  <c r="DB57" i="4" s="1"/>
  <c r="DC58" i="4" s="1"/>
  <c r="DE58" i="4" s="1"/>
  <c r="CV38" i="4"/>
  <c r="CW38" i="4" s="1"/>
  <c r="CX39" i="4" s="1"/>
  <c r="CZ39" i="4" s="1"/>
  <c r="DA39" i="4" s="1"/>
  <c r="DB39" i="4" s="1"/>
  <c r="DC40" i="4" s="1"/>
  <c r="DE40" i="4" s="1"/>
  <c r="CV37" i="4"/>
  <c r="CW37" i="4" s="1"/>
  <c r="CX38" i="4" s="1"/>
  <c r="CZ38" i="4" s="1"/>
  <c r="CQ60" i="4"/>
  <c r="CR60" i="4" s="1"/>
  <c r="CS61" i="4" s="1"/>
  <c r="CU61" i="4" s="1"/>
  <c r="CQ56" i="4"/>
  <c r="CR56" i="4" s="1"/>
  <c r="CS57" i="4" s="1"/>
  <c r="CU57" i="4" s="1"/>
  <c r="DA25" i="4"/>
  <c r="DB25" i="4" s="1"/>
  <c r="DC26" i="4" s="1"/>
  <c r="DE26" i="4" s="1"/>
  <c r="CV49" i="4"/>
  <c r="CW49" i="4" s="1"/>
  <c r="CX50" i="4" s="1"/>
  <c r="CZ50" i="4" s="1"/>
  <c r="DA46" i="4"/>
  <c r="DB46" i="4" s="1"/>
  <c r="DC47" i="4" s="1"/>
  <c r="DE47" i="4" s="1"/>
  <c r="DK17" i="4"/>
  <c r="DL17" i="4" s="1"/>
  <c r="DM18" i="4" s="1"/>
  <c r="DO18" i="4" s="1"/>
  <c r="CQ88" i="4" l="1"/>
  <c r="CR88" i="4" s="1"/>
  <c r="CS89" i="4" s="1"/>
  <c r="CU89" i="4" s="1"/>
  <c r="DF90" i="4"/>
  <c r="DG90" i="4" s="1"/>
  <c r="CV81" i="4"/>
  <c r="CW81" i="4" s="1"/>
  <c r="CX82" i="4" s="1"/>
  <c r="CZ82" i="4" s="1"/>
  <c r="CV73" i="4"/>
  <c r="CW73" i="4" s="1"/>
  <c r="CX74" i="4" s="1"/>
  <c r="CZ74" i="4" s="1"/>
  <c r="CQ78" i="4"/>
  <c r="CR78" i="4" s="1"/>
  <c r="CS79" i="4" s="1"/>
  <c r="CU79" i="4" s="1"/>
  <c r="CQ86" i="4"/>
  <c r="CR86" i="4" s="1"/>
  <c r="CS87" i="4" s="1"/>
  <c r="CU87" i="4" s="1"/>
  <c r="CV83" i="4"/>
  <c r="CW83" i="4" s="1"/>
  <c r="CX84" i="4" s="1"/>
  <c r="CZ84" i="4" s="1"/>
  <c r="DA81" i="4"/>
  <c r="DB81" i="4" s="1"/>
  <c r="DC82" i="4" s="1"/>
  <c r="DE82" i="4" s="1"/>
  <c r="DA71" i="4"/>
  <c r="DB71" i="4" s="1"/>
  <c r="DC72" i="4" s="1"/>
  <c r="DE72" i="4" s="1"/>
  <c r="DA85" i="4"/>
  <c r="DB85" i="4" s="1"/>
  <c r="DC86" i="4" s="1"/>
  <c r="DE86" i="4" s="1"/>
  <c r="CQ70" i="4"/>
  <c r="CR70" i="4" s="1"/>
  <c r="CS71" i="4" s="1"/>
  <c r="CU71" i="4" s="1"/>
  <c r="DK79" i="4"/>
  <c r="DL79" i="4" s="1"/>
  <c r="DM80" i="4" s="1"/>
  <c r="DO80" i="4" s="1"/>
  <c r="DP78" i="4"/>
  <c r="DQ78" i="4" s="1"/>
  <c r="DR79" i="4" s="1"/>
  <c r="DT79" i="4" s="1"/>
  <c r="DF74" i="4"/>
  <c r="DG74" i="4" s="1"/>
  <c r="DH75" i="4" s="1"/>
  <c r="DJ75" i="4" s="1"/>
  <c r="DF80" i="4"/>
  <c r="DG80" i="4" s="1"/>
  <c r="DH81" i="4" s="1"/>
  <c r="DJ81" i="4" s="1"/>
  <c r="DK85" i="4"/>
  <c r="DL85" i="4" s="1"/>
  <c r="DM86" i="4" s="1"/>
  <c r="DO86" i="4" s="1"/>
  <c r="DA87" i="4"/>
  <c r="DB87" i="4" s="1"/>
  <c r="DC88" i="4" s="1"/>
  <c r="DE88" i="4" s="1"/>
  <c r="CV85" i="4"/>
  <c r="CW85" i="4" s="1"/>
  <c r="CX86" i="4" s="1"/>
  <c r="CZ86" i="4" s="1"/>
  <c r="CV77" i="4"/>
  <c r="CW77" i="4" s="1"/>
  <c r="CX78" i="4" s="1"/>
  <c r="CZ78" i="4" s="1"/>
  <c r="CV75" i="4"/>
  <c r="CW75" i="4" s="1"/>
  <c r="CX76" i="4" s="1"/>
  <c r="CZ76" i="4" s="1"/>
  <c r="EO20" i="4"/>
  <c r="EP20" i="4" s="1"/>
  <c r="EQ21" i="4" s="1"/>
  <c r="ES21" i="4" s="1"/>
  <c r="EE20" i="4"/>
  <c r="EF20" i="4" s="1"/>
  <c r="EG21" i="4" s="1"/>
  <c r="EI21" i="4" s="1"/>
  <c r="DZ21" i="4"/>
  <c r="EA21" i="4" s="1"/>
  <c r="EB22" i="4" s="1"/>
  <c r="ED22" i="4" s="1"/>
  <c r="DZ22" i="4"/>
  <c r="EA22" i="4" s="1"/>
  <c r="EB23" i="4" s="1"/>
  <c r="ED23" i="4" s="1"/>
  <c r="EE23" i="4" s="1"/>
  <c r="EF23" i="4" s="1"/>
  <c r="EG24" i="4" s="1"/>
  <c r="EI24" i="4" s="1"/>
  <c r="DA50" i="4"/>
  <c r="DB50" i="4" s="1"/>
  <c r="DC51" i="4" s="1"/>
  <c r="DE51" i="4" s="1"/>
  <c r="CV57" i="4"/>
  <c r="CW57" i="4" s="1"/>
  <c r="CX58" i="4" s="1"/>
  <c r="CZ58" i="4" s="1"/>
  <c r="DF40" i="4"/>
  <c r="DG40" i="4" s="1"/>
  <c r="DH41" i="4" s="1"/>
  <c r="DJ41" i="4" s="1"/>
  <c r="DA53" i="4"/>
  <c r="DB53" i="4" s="1"/>
  <c r="DC54" i="4" s="1"/>
  <c r="DE54" i="4" s="1"/>
  <c r="DA63" i="4"/>
  <c r="DB63" i="4" s="1"/>
  <c r="DC64" i="4" s="1"/>
  <c r="DE64" i="4" s="1"/>
  <c r="DF56" i="4"/>
  <c r="DG56" i="4" s="1"/>
  <c r="DH57" i="4" s="1"/>
  <c r="DJ57" i="4" s="1"/>
  <c r="DF48" i="4"/>
  <c r="DG48" i="4" s="1"/>
  <c r="DH49" i="4" s="1"/>
  <c r="DJ49" i="4" s="1"/>
  <c r="DA32" i="4"/>
  <c r="DB32" i="4" s="1"/>
  <c r="DC33" i="4" s="1"/>
  <c r="DE33" i="4" s="1"/>
  <c r="CV67" i="4"/>
  <c r="CW67" i="4" s="1"/>
  <c r="CX68" i="4" s="1"/>
  <c r="CZ68" i="4" s="1"/>
  <c r="DF50" i="4"/>
  <c r="DG50" i="4" s="1"/>
  <c r="DH51" i="4" s="1"/>
  <c r="DJ51" i="4" s="1"/>
  <c r="CV43" i="4"/>
  <c r="CW43" i="4" s="1"/>
  <c r="CX44" i="4" s="1"/>
  <c r="CZ44" i="4" s="1"/>
  <c r="CV55" i="4"/>
  <c r="CW55" i="4" s="1"/>
  <c r="CX56" i="4" s="1"/>
  <c r="CZ56" i="4" s="1"/>
  <c r="DA29" i="4"/>
  <c r="DB29" i="4" s="1"/>
  <c r="DC30" i="4" s="1"/>
  <c r="DE30" i="4" s="1"/>
  <c r="DA54" i="4"/>
  <c r="DB54" i="4" s="1"/>
  <c r="DC55" i="4" s="1"/>
  <c r="DE55" i="4" s="1"/>
  <c r="DF55" i="4" s="1"/>
  <c r="DG55" i="4" s="1"/>
  <c r="DH56" i="4" s="1"/>
  <c r="DJ56" i="4" s="1"/>
  <c r="DA61" i="4"/>
  <c r="DB61" i="4" s="1"/>
  <c r="DC62" i="4" s="1"/>
  <c r="DE62" i="4" s="1"/>
  <c r="DA36" i="4"/>
  <c r="DB36" i="4" s="1"/>
  <c r="DC37" i="4" s="1"/>
  <c r="DE37" i="4" s="1"/>
  <c r="CV47" i="4"/>
  <c r="CW47" i="4" s="1"/>
  <c r="CX48" i="4" s="1"/>
  <c r="CZ48" i="4" s="1"/>
  <c r="DA41" i="4"/>
  <c r="DB41" i="4" s="1"/>
  <c r="DC42" i="4" s="1"/>
  <c r="DE42" i="4" s="1"/>
  <c r="CV41" i="4"/>
  <c r="CW41" i="4" s="1"/>
  <c r="CX42" i="4" s="1"/>
  <c r="CZ42" i="4" s="1"/>
  <c r="DA24" i="4"/>
  <c r="DB24" i="4" s="1"/>
  <c r="DC25" i="4" s="1"/>
  <c r="DE25" i="4" s="1"/>
  <c r="DF60" i="4"/>
  <c r="DG60" i="4" s="1"/>
  <c r="DH61" i="4" s="1"/>
  <c r="DJ61" i="4" s="1"/>
  <c r="DF34" i="4"/>
  <c r="DG34" i="4" s="1"/>
  <c r="DH35" i="4" s="1"/>
  <c r="DJ35" i="4" s="1"/>
  <c r="DK29" i="4"/>
  <c r="DL29" i="4" s="1"/>
  <c r="DM30" i="4" s="1"/>
  <c r="DO30" i="4" s="1"/>
  <c r="DF36" i="4"/>
  <c r="DG36" i="4" s="1"/>
  <c r="DH37" i="4" s="1"/>
  <c r="DJ37" i="4" s="1"/>
  <c r="DA30" i="4"/>
  <c r="DB30" i="4" s="1"/>
  <c r="DC31" i="4" s="1"/>
  <c r="DE31" i="4" s="1"/>
  <c r="CV33" i="4"/>
  <c r="CW33" i="4" s="1"/>
  <c r="CX34" i="4" s="1"/>
  <c r="CZ34" i="4" s="1"/>
  <c r="DA64" i="4"/>
  <c r="DB64" i="4" s="1"/>
  <c r="DC65" i="4" s="1"/>
  <c r="DE65" i="4" s="1"/>
  <c r="CV22" i="4"/>
  <c r="CW22" i="4" s="1"/>
  <c r="CX23" i="4" s="1"/>
  <c r="CZ23" i="4" s="1"/>
  <c r="DA40" i="4"/>
  <c r="DB40" i="4" s="1"/>
  <c r="DC41" i="4" s="1"/>
  <c r="DE41" i="4" s="1"/>
  <c r="DA31" i="4"/>
  <c r="DB31" i="4" s="1"/>
  <c r="DC32" i="4" s="1"/>
  <c r="DE32" i="4" s="1"/>
  <c r="DA28" i="4"/>
  <c r="DB28" i="4" s="1"/>
  <c r="DC29" i="4" s="1"/>
  <c r="DE29" i="4" s="1"/>
  <c r="CV65" i="4"/>
  <c r="CW65" i="4" s="1"/>
  <c r="CX66" i="4" s="1"/>
  <c r="CZ66" i="4" s="1"/>
  <c r="DF70" i="4"/>
  <c r="DG70" i="4" s="1"/>
  <c r="DH71" i="4" s="1"/>
  <c r="DJ71" i="4" s="1"/>
  <c r="DF68" i="4"/>
  <c r="DG68" i="4" s="1"/>
  <c r="DH69" i="4" s="1"/>
  <c r="DJ69" i="4" s="1"/>
  <c r="DA22" i="4"/>
  <c r="DB22" i="4" s="1"/>
  <c r="DC23" i="4" s="1"/>
  <c r="DE23" i="4" s="1"/>
  <c r="DF23" i="4" s="1"/>
  <c r="DG23" i="4" s="1"/>
  <c r="DH24" i="4" s="1"/>
  <c r="DJ24" i="4" s="1"/>
  <c r="DA26" i="4"/>
  <c r="DB26" i="4" s="1"/>
  <c r="DC27" i="4" s="1"/>
  <c r="DE27" i="4" s="1"/>
  <c r="DK67" i="4"/>
  <c r="DL67" i="4" s="1"/>
  <c r="DM68" i="4" s="1"/>
  <c r="DO68" i="4" s="1"/>
  <c r="DF47" i="4"/>
  <c r="DG47" i="4" s="1"/>
  <c r="DH48" i="4" s="1"/>
  <c r="DJ48" i="4" s="1"/>
  <c r="DF26" i="4"/>
  <c r="DG26" i="4" s="1"/>
  <c r="DH27" i="4" s="1"/>
  <c r="DJ27" i="4" s="1"/>
  <c r="CV61" i="4"/>
  <c r="CW61" i="4" s="1"/>
  <c r="CX62" i="4" s="1"/>
  <c r="CZ62" i="4" s="1"/>
  <c r="DA38" i="4"/>
  <c r="DB38" i="4" s="1"/>
  <c r="DC39" i="4" s="1"/>
  <c r="DE39" i="4" s="1"/>
  <c r="DF58" i="4"/>
  <c r="DG58" i="4" s="1"/>
  <c r="DH59" i="4" s="1"/>
  <c r="DJ59" i="4" s="1"/>
  <c r="DF46" i="4"/>
  <c r="DG46" i="4" s="1"/>
  <c r="DH47" i="4" s="1"/>
  <c r="DJ47" i="4" s="1"/>
  <c r="CV59" i="4"/>
  <c r="CW59" i="4" s="1"/>
  <c r="CX60" i="4" s="1"/>
  <c r="CZ60" i="4" s="1"/>
  <c r="DA70" i="4"/>
  <c r="DB70" i="4" s="1"/>
  <c r="DC71" i="4" s="1"/>
  <c r="DE71" i="4" s="1"/>
  <c r="DA37" i="4"/>
  <c r="DB37" i="4" s="1"/>
  <c r="DC38" i="4" s="1"/>
  <c r="DE38" i="4" s="1"/>
  <c r="DA43" i="4"/>
  <c r="DB43" i="4" s="1"/>
  <c r="DC44" i="4" s="1"/>
  <c r="DE44" i="4" s="1"/>
  <c r="DA52" i="4"/>
  <c r="DB52" i="4" s="1"/>
  <c r="DC53" i="4" s="1"/>
  <c r="DE53" i="4" s="1"/>
  <c r="DA51" i="4"/>
  <c r="DB51" i="4" s="1"/>
  <c r="DC52" i="4" s="1"/>
  <c r="DE52" i="4" s="1"/>
  <c r="DP18" i="4"/>
  <c r="DQ18" i="4" s="1"/>
  <c r="DR19" i="4" s="1"/>
  <c r="DT19" i="4" s="1"/>
  <c r="DA76" i="4" l="1"/>
  <c r="DB76" i="4" s="1"/>
  <c r="DC77" i="4" s="1"/>
  <c r="DE77" i="4" s="1"/>
  <c r="DA78" i="4"/>
  <c r="DB78" i="4" s="1"/>
  <c r="DC79" i="4" s="1"/>
  <c r="DE79" i="4" s="1"/>
  <c r="DA86" i="4"/>
  <c r="DB86" i="4" s="1"/>
  <c r="DC87" i="4" s="1"/>
  <c r="DE87" i="4" s="1"/>
  <c r="DF88" i="4"/>
  <c r="DG88" i="4" s="1"/>
  <c r="DH89" i="4" s="1"/>
  <c r="DJ89" i="4" s="1"/>
  <c r="DP86" i="4"/>
  <c r="DQ86" i="4" s="1"/>
  <c r="DR87" i="4" s="1"/>
  <c r="DT87" i="4" s="1"/>
  <c r="DK81" i="4"/>
  <c r="DL81" i="4" s="1"/>
  <c r="DM82" i="4" s="1"/>
  <c r="DO82" i="4" s="1"/>
  <c r="DK75" i="4"/>
  <c r="DL75" i="4" s="1"/>
  <c r="DM76" i="4" s="1"/>
  <c r="DO76" i="4" s="1"/>
  <c r="DU79" i="4"/>
  <c r="DV79" i="4" s="1"/>
  <c r="DW80" i="4" s="1"/>
  <c r="DY80" i="4" s="1"/>
  <c r="DP80" i="4"/>
  <c r="DQ80" i="4" s="1"/>
  <c r="DR81" i="4" s="1"/>
  <c r="DT81" i="4" s="1"/>
  <c r="CV71" i="4"/>
  <c r="CW71" i="4" s="1"/>
  <c r="CX72" i="4" s="1"/>
  <c r="CZ72" i="4" s="1"/>
  <c r="DF86" i="4"/>
  <c r="DG86" i="4" s="1"/>
  <c r="DH87" i="4" s="1"/>
  <c r="DJ87" i="4" s="1"/>
  <c r="DF72" i="4"/>
  <c r="DG72" i="4" s="1"/>
  <c r="DH73" i="4" s="1"/>
  <c r="DJ73" i="4" s="1"/>
  <c r="DF82" i="4"/>
  <c r="DG82" i="4" s="1"/>
  <c r="DH83" i="4" s="1"/>
  <c r="DJ83" i="4" s="1"/>
  <c r="DA84" i="4"/>
  <c r="DB84" i="4" s="1"/>
  <c r="DC85" i="4" s="1"/>
  <c r="DE85" i="4" s="1"/>
  <c r="CV87" i="4"/>
  <c r="CW87" i="4" s="1"/>
  <c r="CX88" i="4" s="1"/>
  <c r="CZ88" i="4" s="1"/>
  <c r="CV79" i="4"/>
  <c r="CW79" i="4" s="1"/>
  <c r="CX80" i="4" s="1"/>
  <c r="CZ80" i="4" s="1"/>
  <c r="DA74" i="4"/>
  <c r="DB74" i="4" s="1"/>
  <c r="DC75" i="4" s="1"/>
  <c r="DE75" i="4" s="1"/>
  <c r="DA82" i="4"/>
  <c r="DB82" i="4" s="1"/>
  <c r="DC83" i="4" s="1"/>
  <c r="DE83" i="4" s="1"/>
  <c r="CV89" i="4"/>
  <c r="CW89" i="4" s="1"/>
  <c r="CX90" i="4" s="1"/>
  <c r="CZ90" i="4" s="1"/>
  <c r="ET21" i="4"/>
  <c r="EU21" i="4" s="1"/>
  <c r="EV22" i="4" s="1"/>
  <c r="EX22" i="4" s="1"/>
  <c r="EJ21" i="4"/>
  <c r="EK21" i="4" s="1"/>
  <c r="EL22" i="4" s="1"/>
  <c r="EN22" i="4" s="1"/>
  <c r="EE22" i="4"/>
  <c r="EF22" i="4" s="1"/>
  <c r="EG23" i="4" s="1"/>
  <c r="EI23" i="4" s="1"/>
  <c r="EJ24" i="4"/>
  <c r="EK24" i="4" s="1"/>
  <c r="EL25" i="4" s="1"/>
  <c r="EN25" i="4" s="1"/>
  <c r="DK48" i="4"/>
  <c r="DL48" i="4" s="1"/>
  <c r="DM49" i="4" s="1"/>
  <c r="DO49" i="4" s="1"/>
  <c r="DA56" i="4"/>
  <c r="DB56" i="4" s="1"/>
  <c r="DC57" i="4" s="1"/>
  <c r="DE57" i="4" s="1"/>
  <c r="DF53" i="4"/>
  <c r="DG53" i="4" s="1"/>
  <c r="DH54" i="4" s="1"/>
  <c r="DJ54" i="4" s="1"/>
  <c r="DF38" i="4"/>
  <c r="DG38" i="4" s="1"/>
  <c r="DH39" i="4" s="1"/>
  <c r="DJ39" i="4" s="1"/>
  <c r="DA60" i="4"/>
  <c r="DB60" i="4" s="1"/>
  <c r="DC61" i="4" s="1"/>
  <c r="DE61" i="4" s="1"/>
  <c r="DK47" i="4"/>
  <c r="DL47" i="4" s="1"/>
  <c r="DM48" i="4" s="1"/>
  <c r="DO48" i="4" s="1"/>
  <c r="DF39" i="4"/>
  <c r="DG39" i="4" s="1"/>
  <c r="DH40" i="4" s="1"/>
  <c r="DJ40" i="4" s="1"/>
  <c r="DK27" i="4"/>
  <c r="DL27" i="4" s="1"/>
  <c r="DM28" i="4" s="1"/>
  <c r="DO28" i="4" s="1"/>
  <c r="DK24" i="4"/>
  <c r="DL24" i="4" s="1"/>
  <c r="DM25" i="4" s="1"/>
  <c r="DO25" i="4" s="1"/>
  <c r="DK71" i="4"/>
  <c r="DL71" i="4" s="1"/>
  <c r="DM72" i="4" s="1"/>
  <c r="DO72" i="4" s="1"/>
  <c r="DF29" i="4"/>
  <c r="DG29" i="4" s="1"/>
  <c r="DH30" i="4" s="1"/>
  <c r="DJ30" i="4" s="1"/>
  <c r="DF32" i="4"/>
  <c r="DG32" i="4" s="1"/>
  <c r="DH33" i="4" s="1"/>
  <c r="DJ33" i="4" s="1"/>
  <c r="DA23" i="4"/>
  <c r="DB23" i="4" s="1"/>
  <c r="DC24" i="4" s="1"/>
  <c r="DE24" i="4" s="1"/>
  <c r="DF65" i="4"/>
  <c r="DG65" i="4" s="1"/>
  <c r="DH66" i="4" s="1"/>
  <c r="DJ66" i="4" s="1"/>
  <c r="DF31" i="4"/>
  <c r="DG31" i="4" s="1"/>
  <c r="DH32" i="4" s="1"/>
  <c r="DJ32" i="4" s="1"/>
  <c r="DK37" i="4"/>
  <c r="DL37" i="4" s="1"/>
  <c r="DM38" i="4" s="1"/>
  <c r="DO38" i="4" s="1"/>
  <c r="DP30" i="4"/>
  <c r="DQ30" i="4" s="1"/>
  <c r="DR31" i="4" s="1"/>
  <c r="DT31" i="4" s="1"/>
  <c r="DK35" i="4"/>
  <c r="DL35" i="4" s="1"/>
  <c r="DM36" i="4" s="1"/>
  <c r="DO36" i="4" s="1"/>
  <c r="DK61" i="4"/>
  <c r="DL61" i="4" s="1"/>
  <c r="DM62" i="4" s="1"/>
  <c r="DO62" i="4" s="1"/>
  <c r="DF25" i="4"/>
  <c r="DG25" i="4" s="1"/>
  <c r="DH26" i="4" s="1"/>
  <c r="DJ26" i="4" s="1"/>
  <c r="DF42" i="4"/>
  <c r="DG42" i="4" s="1"/>
  <c r="DH43" i="4" s="1"/>
  <c r="DJ43" i="4" s="1"/>
  <c r="DA48" i="4"/>
  <c r="DB48" i="4" s="1"/>
  <c r="DC49" i="4" s="1"/>
  <c r="DE49" i="4" s="1"/>
  <c r="DF37" i="4"/>
  <c r="DG37" i="4" s="1"/>
  <c r="DH38" i="4" s="1"/>
  <c r="DJ38" i="4" s="1"/>
  <c r="DF62" i="4"/>
  <c r="DG62" i="4" s="1"/>
  <c r="DH63" i="4" s="1"/>
  <c r="DJ63" i="4" s="1"/>
  <c r="DK56" i="4"/>
  <c r="DL56" i="4" s="1"/>
  <c r="DM57" i="4" s="1"/>
  <c r="DO57" i="4" s="1"/>
  <c r="DF30" i="4"/>
  <c r="DG30" i="4" s="1"/>
  <c r="DH31" i="4" s="1"/>
  <c r="DJ31" i="4" s="1"/>
  <c r="DA44" i="4"/>
  <c r="DB44" i="4" s="1"/>
  <c r="DC45" i="4" s="1"/>
  <c r="DE45" i="4" s="1"/>
  <c r="DK51" i="4"/>
  <c r="DL51" i="4" s="1"/>
  <c r="DM52" i="4" s="1"/>
  <c r="DO52" i="4" s="1"/>
  <c r="DA68" i="4"/>
  <c r="DB68" i="4" s="1"/>
  <c r="DC69" i="4" s="1"/>
  <c r="DE69" i="4" s="1"/>
  <c r="DF33" i="4"/>
  <c r="DG33" i="4" s="1"/>
  <c r="DH34" i="4" s="1"/>
  <c r="DJ34" i="4" s="1"/>
  <c r="DK49" i="4"/>
  <c r="DL49" i="4" s="1"/>
  <c r="DM50" i="4" s="1"/>
  <c r="DO50" i="4" s="1"/>
  <c r="DK57" i="4"/>
  <c r="DL57" i="4" s="1"/>
  <c r="DM58" i="4" s="1"/>
  <c r="DO58" i="4" s="1"/>
  <c r="DF64" i="4"/>
  <c r="DG64" i="4" s="1"/>
  <c r="DH65" i="4" s="1"/>
  <c r="DJ65" i="4" s="1"/>
  <c r="DF54" i="4"/>
  <c r="DG54" i="4" s="1"/>
  <c r="DH55" i="4" s="1"/>
  <c r="DJ55" i="4" s="1"/>
  <c r="DK41" i="4"/>
  <c r="DL41" i="4" s="1"/>
  <c r="DM42" i="4" s="1"/>
  <c r="DO42" i="4" s="1"/>
  <c r="DA58" i="4"/>
  <c r="DB58" i="4" s="1"/>
  <c r="DC59" i="4" s="1"/>
  <c r="DE59" i="4" s="1"/>
  <c r="DF51" i="4"/>
  <c r="DG51" i="4" s="1"/>
  <c r="DH52" i="4" s="1"/>
  <c r="DJ52" i="4" s="1"/>
  <c r="DF52" i="4"/>
  <c r="DG52" i="4" s="1"/>
  <c r="DH53" i="4" s="1"/>
  <c r="DJ53" i="4" s="1"/>
  <c r="DF44" i="4"/>
  <c r="DG44" i="4" s="1"/>
  <c r="DH45" i="4" s="1"/>
  <c r="DJ45" i="4" s="1"/>
  <c r="DF71" i="4"/>
  <c r="DG71" i="4" s="1"/>
  <c r="DH72" i="4" s="1"/>
  <c r="DJ72" i="4" s="1"/>
  <c r="DK59" i="4"/>
  <c r="DL59" i="4" s="1"/>
  <c r="DM60" i="4" s="1"/>
  <c r="DO60" i="4" s="1"/>
  <c r="DA62" i="4"/>
  <c r="DB62" i="4" s="1"/>
  <c r="DC63" i="4" s="1"/>
  <c r="DE63" i="4" s="1"/>
  <c r="DF63" i="4" s="1"/>
  <c r="DG63" i="4" s="1"/>
  <c r="DH64" i="4" s="1"/>
  <c r="DJ64" i="4" s="1"/>
  <c r="DP68" i="4"/>
  <c r="DQ68" i="4" s="1"/>
  <c r="DR69" i="4" s="1"/>
  <c r="DT69" i="4" s="1"/>
  <c r="DF27" i="4"/>
  <c r="DG27" i="4" s="1"/>
  <c r="DH28" i="4" s="1"/>
  <c r="DJ28" i="4" s="1"/>
  <c r="DK69" i="4"/>
  <c r="DL69" i="4" s="1"/>
  <c r="DM70" i="4" s="1"/>
  <c r="DO70" i="4" s="1"/>
  <c r="DA66" i="4"/>
  <c r="DB66" i="4" s="1"/>
  <c r="DC67" i="4" s="1"/>
  <c r="DE67" i="4" s="1"/>
  <c r="DF41" i="4"/>
  <c r="DG41" i="4" s="1"/>
  <c r="DH42" i="4" s="1"/>
  <c r="DJ42" i="4" s="1"/>
  <c r="DA34" i="4"/>
  <c r="DB34" i="4" s="1"/>
  <c r="DC35" i="4" s="1"/>
  <c r="DE35" i="4" s="1"/>
  <c r="DA42" i="4"/>
  <c r="DB42" i="4" s="1"/>
  <c r="DC43" i="4" s="1"/>
  <c r="DE43" i="4" s="1"/>
  <c r="DU19" i="4"/>
  <c r="DV19" i="4" s="1"/>
  <c r="DW20" i="4" s="1"/>
  <c r="DY20" i="4" s="1"/>
  <c r="DA90" i="4" l="1"/>
  <c r="DB90" i="4" s="1"/>
  <c r="DF83" i="4"/>
  <c r="DG83" i="4" s="1"/>
  <c r="DH84" i="4" s="1"/>
  <c r="DJ84" i="4" s="1"/>
  <c r="DF75" i="4"/>
  <c r="DG75" i="4" s="1"/>
  <c r="DH76" i="4" s="1"/>
  <c r="DJ76" i="4" s="1"/>
  <c r="DA80" i="4"/>
  <c r="DB80" i="4" s="1"/>
  <c r="DC81" i="4" s="1"/>
  <c r="DE81" i="4" s="1"/>
  <c r="DA88" i="4"/>
  <c r="DB88" i="4" s="1"/>
  <c r="DC89" i="4" s="1"/>
  <c r="DE89" i="4" s="1"/>
  <c r="DF85" i="4"/>
  <c r="DG85" i="4" s="1"/>
  <c r="DH86" i="4" s="1"/>
  <c r="DJ86" i="4" s="1"/>
  <c r="DK83" i="4"/>
  <c r="DL83" i="4" s="1"/>
  <c r="DM84" i="4" s="1"/>
  <c r="DO84" i="4" s="1"/>
  <c r="DK73" i="4"/>
  <c r="DL73" i="4" s="1"/>
  <c r="DM74" i="4" s="1"/>
  <c r="DO74" i="4" s="1"/>
  <c r="DK87" i="4"/>
  <c r="DL87" i="4" s="1"/>
  <c r="DM88" i="4" s="1"/>
  <c r="DO88" i="4" s="1"/>
  <c r="DA72" i="4"/>
  <c r="DB72" i="4" s="1"/>
  <c r="DC73" i="4" s="1"/>
  <c r="DE73" i="4" s="1"/>
  <c r="DU81" i="4"/>
  <c r="DV81" i="4" s="1"/>
  <c r="DW82" i="4" s="1"/>
  <c r="DY82" i="4" s="1"/>
  <c r="DZ80" i="4"/>
  <c r="EA80" i="4" s="1"/>
  <c r="EB81" i="4" s="1"/>
  <c r="ED81" i="4" s="1"/>
  <c r="DP76" i="4"/>
  <c r="DQ76" i="4" s="1"/>
  <c r="DR77" i="4" s="1"/>
  <c r="DT77" i="4" s="1"/>
  <c r="DP82" i="4"/>
  <c r="DQ82" i="4" s="1"/>
  <c r="DR83" i="4" s="1"/>
  <c r="DT83" i="4" s="1"/>
  <c r="DU87" i="4"/>
  <c r="DV87" i="4" s="1"/>
  <c r="DW88" i="4" s="1"/>
  <c r="DY88" i="4" s="1"/>
  <c r="DK89" i="4"/>
  <c r="DL89" i="4" s="1"/>
  <c r="DM90" i="4" s="1"/>
  <c r="DO90" i="4" s="1"/>
  <c r="DF87" i="4"/>
  <c r="DG87" i="4" s="1"/>
  <c r="DH88" i="4" s="1"/>
  <c r="DJ88" i="4" s="1"/>
  <c r="DF79" i="4"/>
  <c r="DG79" i="4" s="1"/>
  <c r="DH80" i="4" s="1"/>
  <c r="DJ80" i="4" s="1"/>
  <c r="DF77" i="4"/>
  <c r="DG77" i="4" s="1"/>
  <c r="DH78" i="4" s="1"/>
  <c r="DJ78" i="4" s="1"/>
  <c r="EY22" i="4"/>
  <c r="EZ22" i="4" s="1"/>
  <c r="FA23" i="4" s="1"/>
  <c r="FC23" i="4" s="1"/>
  <c r="EO22" i="4"/>
  <c r="EP22" i="4" s="1"/>
  <c r="EQ23" i="4" s="1"/>
  <c r="ES23" i="4" s="1"/>
  <c r="EJ23" i="4"/>
  <c r="EK23" i="4" s="1"/>
  <c r="EL24" i="4" s="1"/>
  <c r="EN24" i="4" s="1"/>
  <c r="EO25" i="4"/>
  <c r="EP25" i="4" s="1"/>
  <c r="EQ26" i="4" s="1"/>
  <c r="ES26" i="4" s="1"/>
  <c r="DF43" i="4"/>
  <c r="DG43" i="4" s="1"/>
  <c r="DH44" i="4" s="1"/>
  <c r="DJ44" i="4" s="1"/>
  <c r="DK42" i="4"/>
  <c r="DL42" i="4" s="1"/>
  <c r="DM43" i="4" s="1"/>
  <c r="DO43" i="4" s="1"/>
  <c r="DP70" i="4"/>
  <c r="DQ70" i="4" s="1"/>
  <c r="DR71" i="4" s="1"/>
  <c r="DT71" i="4" s="1"/>
  <c r="DU69" i="4"/>
  <c r="DV69" i="4" s="1"/>
  <c r="DW70" i="4" s="1"/>
  <c r="DY70" i="4" s="1"/>
  <c r="DP60" i="4"/>
  <c r="DQ60" i="4" s="1"/>
  <c r="DR61" i="4" s="1"/>
  <c r="DT61" i="4" s="1"/>
  <c r="DK45" i="4"/>
  <c r="DL45" i="4" s="1"/>
  <c r="DM46" i="4" s="1"/>
  <c r="DO46" i="4" s="1"/>
  <c r="DK52" i="4"/>
  <c r="DL52" i="4" s="1"/>
  <c r="DM53" i="4" s="1"/>
  <c r="DO53" i="4" s="1"/>
  <c r="DP42" i="4"/>
  <c r="DQ42" i="4" s="1"/>
  <c r="DR43" i="4" s="1"/>
  <c r="DT43" i="4" s="1"/>
  <c r="DK65" i="4"/>
  <c r="DL65" i="4" s="1"/>
  <c r="DM66" i="4" s="1"/>
  <c r="DO66" i="4" s="1"/>
  <c r="DP50" i="4"/>
  <c r="DQ50" i="4" s="1"/>
  <c r="DR51" i="4" s="1"/>
  <c r="DT51" i="4" s="1"/>
  <c r="DF69" i="4"/>
  <c r="DG69" i="4" s="1"/>
  <c r="DH70" i="4" s="1"/>
  <c r="DJ70" i="4" s="1"/>
  <c r="DF45" i="4"/>
  <c r="DG45" i="4" s="1"/>
  <c r="DH46" i="4" s="1"/>
  <c r="DJ46" i="4" s="1"/>
  <c r="DK63" i="4"/>
  <c r="DL63" i="4" s="1"/>
  <c r="DM64" i="4" s="1"/>
  <c r="DO64" i="4" s="1"/>
  <c r="DF49" i="4"/>
  <c r="DG49" i="4" s="1"/>
  <c r="DH50" i="4" s="1"/>
  <c r="DJ50" i="4" s="1"/>
  <c r="DK26" i="4"/>
  <c r="DL26" i="4" s="1"/>
  <c r="DM27" i="4" s="1"/>
  <c r="DO27" i="4" s="1"/>
  <c r="DP36" i="4"/>
  <c r="DQ36" i="4" s="1"/>
  <c r="DR37" i="4" s="1"/>
  <c r="DT37" i="4" s="1"/>
  <c r="DP38" i="4"/>
  <c r="DQ38" i="4" s="1"/>
  <c r="DR39" i="4" s="1"/>
  <c r="DT39" i="4" s="1"/>
  <c r="DK66" i="4"/>
  <c r="DL66" i="4" s="1"/>
  <c r="DM67" i="4" s="1"/>
  <c r="DO67" i="4" s="1"/>
  <c r="DK33" i="4"/>
  <c r="DL33" i="4" s="1"/>
  <c r="DM34" i="4" s="1"/>
  <c r="DO34" i="4" s="1"/>
  <c r="DP72" i="4"/>
  <c r="DQ72" i="4" s="1"/>
  <c r="DR73" i="4" s="1"/>
  <c r="DT73" i="4" s="1"/>
  <c r="DK40" i="4"/>
  <c r="DL40" i="4" s="1"/>
  <c r="DM41" i="4" s="1"/>
  <c r="DO41" i="4" s="1"/>
  <c r="DF61" i="4"/>
  <c r="DG61" i="4" s="1"/>
  <c r="DH62" i="4" s="1"/>
  <c r="DJ62" i="4" s="1"/>
  <c r="DK54" i="4"/>
  <c r="DL54" i="4" s="1"/>
  <c r="DM55" i="4" s="1"/>
  <c r="DO55" i="4" s="1"/>
  <c r="DF35" i="4"/>
  <c r="DG35" i="4" s="1"/>
  <c r="DH36" i="4" s="1"/>
  <c r="DJ36" i="4" s="1"/>
  <c r="DF67" i="4"/>
  <c r="DG67" i="4" s="1"/>
  <c r="DH68" i="4" s="1"/>
  <c r="DJ68" i="4" s="1"/>
  <c r="DK28" i="4"/>
  <c r="DL28" i="4" s="1"/>
  <c r="DM29" i="4" s="1"/>
  <c r="DO29" i="4" s="1"/>
  <c r="DK64" i="4"/>
  <c r="DL64" i="4" s="1"/>
  <c r="DM65" i="4" s="1"/>
  <c r="DO65" i="4" s="1"/>
  <c r="DK72" i="4"/>
  <c r="DL72" i="4" s="1"/>
  <c r="DM73" i="4" s="1"/>
  <c r="DO73" i="4" s="1"/>
  <c r="DK53" i="4"/>
  <c r="DL53" i="4" s="1"/>
  <c r="DM54" i="4" s="1"/>
  <c r="DO54" i="4" s="1"/>
  <c r="DF59" i="4"/>
  <c r="DG59" i="4" s="1"/>
  <c r="DH60" i="4" s="1"/>
  <c r="DJ60" i="4" s="1"/>
  <c r="DK55" i="4"/>
  <c r="DL55" i="4" s="1"/>
  <c r="DM56" i="4" s="1"/>
  <c r="DO56" i="4" s="1"/>
  <c r="DP58" i="4"/>
  <c r="DQ58" i="4" s="1"/>
  <c r="DR59" i="4" s="1"/>
  <c r="DT59" i="4" s="1"/>
  <c r="DK34" i="4"/>
  <c r="DL34" i="4" s="1"/>
  <c r="DM35" i="4" s="1"/>
  <c r="DO35" i="4" s="1"/>
  <c r="DP52" i="4"/>
  <c r="DQ52" i="4" s="1"/>
  <c r="DR53" i="4" s="1"/>
  <c r="DT53" i="4" s="1"/>
  <c r="DK31" i="4"/>
  <c r="DL31" i="4" s="1"/>
  <c r="DM32" i="4" s="1"/>
  <c r="DO32" i="4" s="1"/>
  <c r="DK38" i="4"/>
  <c r="DL38" i="4" s="1"/>
  <c r="DM39" i="4" s="1"/>
  <c r="DO39" i="4" s="1"/>
  <c r="DK43" i="4"/>
  <c r="DL43" i="4" s="1"/>
  <c r="DM44" i="4" s="1"/>
  <c r="DO44" i="4" s="1"/>
  <c r="DP62" i="4"/>
  <c r="DQ62" i="4" s="1"/>
  <c r="DR63" i="4" s="1"/>
  <c r="DT63" i="4" s="1"/>
  <c r="DU31" i="4"/>
  <c r="DV31" i="4" s="1"/>
  <c r="DW32" i="4" s="1"/>
  <c r="DY32" i="4" s="1"/>
  <c r="DK32" i="4"/>
  <c r="DL32" i="4" s="1"/>
  <c r="DM33" i="4" s="1"/>
  <c r="DO33" i="4" s="1"/>
  <c r="DF24" i="4"/>
  <c r="DG24" i="4" s="1"/>
  <c r="DH25" i="4" s="1"/>
  <c r="DJ25" i="4" s="1"/>
  <c r="DK30" i="4"/>
  <c r="DL30" i="4" s="1"/>
  <c r="DM31" i="4" s="1"/>
  <c r="DO31" i="4" s="1"/>
  <c r="DP28" i="4"/>
  <c r="DQ28" i="4" s="1"/>
  <c r="DR29" i="4" s="1"/>
  <c r="DT29" i="4" s="1"/>
  <c r="DP48" i="4"/>
  <c r="DQ48" i="4" s="1"/>
  <c r="DR49" i="4" s="1"/>
  <c r="DT49" i="4" s="1"/>
  <c r="DK39" i="4"/>
  <c r="DL39" i="4" s="1"/>
  <c r="DM40" i="4" s="1"/>
  <c r="DO40" i="4" s="1"/>
  <c r="DF57" i="4"/>
  <c r="DG57" i="4" s="1"/>
  <c r="DH58" i="4" s="1"/>
  <c r="DJ58" i="4" s="1"/>
  <c r="DP49" i="4"/>
  <c r="DQ49" i="4" s="1"/>
  <c r="DR50" i="4" s="1"/>
  <c r="DT50" i="4" s="1"/>
  <c r="DP57" i="4"/>
  <c r="DQ57" i="4" s="1"/>
  <c r="DR58" i="4" s="1"/>
  <c r="DT58" i="4" s="1"/>
  <c r="DP25" i="4"/>
  <c r="DQ25" i="4" s="1"/>
  <c r="DR26" i="4" s="1"/>
  <c r="DT26" i="4" s="1"/>
  <c r="DZ20" i="4"/>
  <c r="EA20" i="4" s="1"/>
  <c r="EB21" i="4" s="1"/>
  <c r="ED21" i="4" s="1"/>
  <c r="DK80" i="4" l="1"/>
  <c r="DL80" i="4" s="1"/>
  <c r="DM81" i="4" s="1"/>
  <c r="DO81" i="4" s="1"/>
  <c r="DP90" i="4"/>
  <c r="DQ90" i="4" s="1"/>
  <c r="DU77" i="4"/>
  <c r="DV77" i="4" s="1"/>
  <c r="DW78" i="4" s="1"/>
  <c r="DY78" i="4" s="1"/>
  <c r="DK78" i="4"/>
  <c r="DL78" i="4" s="1"/>
  <c r="DM79" i="4" s="1"/>
  <c r="DO79" i="4" s="1"/>
  <c r="DK88" i="4"/>
  <c r="DL88" i="4" s="1"/>
  <c r="DM89" i="4" s="1"/>
  <c r="DO89" i="4" s="1"/>
  <c r="DZ88" i="4"/>
  <c r="EA88" i="4" s="1"/>
  <c r="EB89" i="4" s="1"/>
  <c r="ED89" i="4" s="1"/>
  <c r="DU83" i="4"/>
  <c r="DV83" i="4" s="1"/>
  <c r="DW84" i="4" s="1"/>
  <c r="DY84" i="4" s="1"/>
  <c r="EE81" i="4"/>
  <c r="EF81" i="4" s="1"/>
  <c r="EG82" i="4" s="1"/>
  <c r="EI82" i="4" s="1"/>
  <c r="DZ82" i="4"/>
  <c r="EA82" i="4" s="1"/>
  <c r="EB83" i="4" s="1"/>
  <c r="ED83" i="4" s="1"/>
  <c r="DF73" i="4"/>
  <c r="DG73" i="4" s="1"/>
  <c r="DH74" i="4" s="1"/>
  <c r="DJ74" i="4" s="1"/>
  <c r="DP88" i="4"/>
  <c r="DQ88" i="4" s="1"/>
  <c r="DR89" i="4" s="1"/>
  <c r="DT89" i="4" s="1"/>
  <c r="DP74" i="4"/>
  <c r="DQ74" i="4" s="1"/>
  <c r="DR75" i="4" s="1"/>
  <c r="DT75" i="4" s="1"/>
  <c r="DP84" i="4"/>
  <c r="DQ84" i="4" s="1"/>
  <c r="DR85" i="4" s="1"/>
  <c r="DT85" i="4" s="1"/>
  <c r="DK86" i="4"/>
  <c r="DL86" i="4" s="1"/>
  <c r="DM87" i="4" s="1"/>
  <c r="DO87" i="4" s="1"/>
  <c r="DF89" i="4"/>
  <c r="DG89" i="4" s="1"/>
  <c r="DH90" i="4" s="1"/>
  <c r="DJ90" i="4" s="1"/>
  <c r="DF81" i="4"/>
  <c r="DG81" i="4" s="1"/>
  <c r="DH82" i="4" s="1"/>
  <c r="DJ82" i="4" s="1"/>
  <c r="DK76" i="4"/>
  <c r="DL76" i="4" s="1"/>
  <c r="DM77" i="4" s="1"/>
  <c r="DO77" i="4" s="1"/>
  <c r="DP77" i="4" s="1"/>
  <c r="DQ77" i="4" s="1"/>
  <c r="DR78" i="4" s="1"/>
  <c r="DT78" i="4" s="1"/>
  <c r="DK84" i="4"/>
  <c r="DL84" i="4" s="1"/>
  <c r="DM85" i="4" s="1"/>
  <c r="DO85" i="4" s="1"/>
  <c r="FD23" i="4"/>
  <c r="FE23" i="4" s="1"/>
  <c r="FF24" i="4" s="1"/>
  <c r="FH24" i="4" s="1"/>
  <c r="ET23" i="4"/>
  <c r="EU23" i="4" s="1"/>
  <c r="EV24" i="4" s="1"/>
  <c r="EX24" i="4" s="1"/>
  <c r="EO24" i="4"/>
  <c r="EP24" i="4" s="1"/>
  <c r="EQ25" i="4" s="1"/>
  <c r="ES25" i="4" s="1"/>
  <c r="ET26" i="4"/>
  <c r="EU26" i="4" s="1"/>
  <c r="EV27" i="4" s="1"/>
  <c r="EX27" i="4" s="1"/>
  <c r="DP33" i="4"/>
  <c r="DQ33" i="4" s="1"/>
  <c r="DR34" i="4" s="1"/>
  <c r="DT34" i="4" s="1"/>
  <c r="DP35" i="4"/>
  <c r="DQ35" i="4" s="1"/>
  <c r="DR36" i="4" s="1"/>
  <c r="DT36" i="4" s="1"/>
  <c r="DP65" i="4"/>
  <c r="DQ65" i="4" s="1"/>
  <c r="DR66" i="4" s="1"/>
  <c r="DT66" i="4" s="1"/>
  <c r="DP55" i="4"/>
  <c r="DQ55" i="4" s="1"/>
  <c r="DR56" i="4" s="1"/>
  <c r="DT56" i="4" s="1"/>
  <c r="DP67" i="4"/>
  <c r="DQ67" i="4" s="1"/>
  <c r="DR68" i="4" s="1"/>
  <c r="DT68" i="4" s="1"/>
  <c r="DP53" i="4"/>
  <c r="DQ53" i="4" s="1"/>
  <c r="DR54" i="4" s="1"/>
  <c r="DT54" i="4" s="1"/>
  <c r="DK44" i="4"/>
  <c r="DL44" i="4" s="1"/>
  <c r="DM45" i="4" s="1"/>
  <c r="DO45" i="4" s="1"/>
  <c r="DP45" i="4" s="1"/>
  <c r="DQ45" i="4" s="1"/>
  <c r="DR46" i="4" s="1"/>
  <c r="DT46" i="4" s="1"/>
  <c r="DP31" i="4"/>
  <c r="DQ31" i="4" s="1"/>
  <c r="DR32" i="4" s="1"/>
  <c r="DT32" i="4" s="1"/>
  <c r="DP39" i="4"/>
  <c r="DQ39" i="4" s="1"/>
  <c r="DR40" i="4" s="1"/>
  <c r="DT40" i="4" s="1"/>
  <c r="DP73" i="4"/>
  <c r="DQ73" i="4" s="1"/>
  <c r="DR74" i="4" s="1"/>
  <c r="DT74" i="4" s="1"/>
  <c r="DP29" i="4"/>
  <c r="DQ29" i="4" s="1"/>
  <c r="DR30" i="4" s="1"/>
  <c r="DT30" i="4" s="1"/>
  <c r="DP41" i="4"/>
  <c r="DQ41" i="4" s="1"/>
  <c r="DR42" i="4" s="1"/>
  <c r="DT42" i="4" s="1"/>
  <c r="DP27" i="4"/>
  <c r="DQ27" i="4" s="1"/>
  <c r="DR28" i="4" s="1"/>
  <c r="DT28" i="4" s="1"/>
  <c r="DP43" i="4"/>
  <c r="DQ43" i="4" s="1"/>
  <c r="DR44" i="4" s="1"/>
  <c r="DT44" i="4" s="1"/>
  <c r="DU26" i="4"/>
  <c r="DV26" i="4" s="1"/>
  <c r="DW27" i="4" s="1"/>
  <c r="DY27" i="4" s="1"/>
  <c r="DU50" i="4"/>
  <c r="DV50" i="4" s="1"/>
  <c r="DW51" i="4" s="1"/>
  <c r="DY51" i="4" s="1"/>
  <c r="DP40" i="4"/>
  <c r="DQ40" i="4" s="1"/>
  <c r="DR41" i="4" s="1"/>
  <c r="DT41" i="4" s="1"/>
  <c r="DU29" i="4"/>
  <c r="DV29" i="4" s="1"/>
  <c r="DW30" i="4" s="1"/>
  <c r="DY30" i="4" s="1"/>
  <c r="DZ32" i="4"/>
  <c r="EA32" i="4" s="1"/>
  <c r="EB33" i="4" s="1"/>
  <c r="ED33" i="4" s="1"/>
  <c r="DU63" i="4"/>
  <c r="DV63" i="4" s="1"/>
  <c r="DW64" i="4" s="1"/>
  <c r="DY64" i="4" s="1"/>
  <c r="DP32" i="4"/>
  <c r="DQ32" i="4" s="1"/>
  <c r="DR33" i="4" s="1"/>
  <c r="DT33" i="4" s="1"/>
  <c r="DU59" i="4"/>
  <c r="DV59" i="4" s="1"/>
  <c r="DW60" i="4" s="1"/>
  <c r="DY60" i="4" s="1"/>
  <c r="DK60" i="4"/>
  <c r="DL60" i="4" s="1"/>
  <c r="DM61" i="4" s="1"/>
  <c r="DO61" i="4" s="1"/>
  <c r="DP61" i="4" s="1"/>
  <c r="DQ61" i="4" s="1"/>
  <c r="DR62" i="4" s="1"/>
  <c r="DT62" i="4" s="1"/>
  <c r="DU58" i="4"/>
  <c r="DV58" i="4" s="1"/>
  <c r="DW59" i="4" s="1"/>
  <c r="DY59" i="4" s="1"/>
  <c r="DK58" i="4"/>
  <c r="DL58" i="4" s="1"/>
  <c r="DM59" i="4" s="1"/>
  <c r="DO59" i="4" s="1"/>
  <c r="DU49" i="4"/>
  <c r="DV49" i="4" s="1"/>
  <c r="DW50" i="4" s="1"/>
  <c r="DY50" i="4" s="1"/>
  <c r="DK25" i="4"/>
  <c r="DL25" i="4" s="1"/>
  <c r="DM26" i="4" s="1"/>
  <c r="DO26" i="4" s="1"/>
  <c r="DP44" i="4"/>
  <c r="DQ44" i="4" s="1"/>
  <c r="DR45" i="4" s="1"/>
  <c r="DT45" i="4" s="1"/>
  <c r="DU53" i="4"/>
  <c r="DV53" i="4" s="1"/>
  <c r="DW54" i="4" s="1"/>
  <c r="DY54" i="4" s="1"/>
  <c r="DP56" i="4"/>
  <c r="DQ56" i="4" s="1"/>
  <c r="DR57" i="4" s="1"/>
  <c r="DT57" i="4" s="1"/>
  <c r="DP54" i="4"/>
  <c r="DQ54" i="4" s="1"/>
  <c r="DR55" i="4" s="1"/>
  <c r="DT55" i="4" s="1"/>
  <c r="DK68" i="4"/>
  <c r="DL68" i="4" s="1"/>
  <c r="DM69" i="4" s="1"/>
  <c r="DO69" i="4" s="1"/>
  <c r="DP69" i="4" s="1"/>
  <c r="DQ69" i="4" s="1"/>
  <c r="DR70" i="4" s="1"/>
  <c r="DT70" i="4" s="1"/>
  <c r="DK36" i="4"/>
  <c r="DL36" i="4" s="1"/>
  <c r="DM37" i="4" s="1"/>
  <c r="DO37" i="4" s="1"/>
  <c r="DK62" i="4"/>
  <c r="DL62" i="4" s="1"/>
  <c r="DM63" i="4" s="1"/>
  <c r="DO63" i="4" s="1"/>
  <c r="DU73" i="4"/>
  <c r="DV73" i="4" s="1"/>
  <c r="DW74" i="4" s="1"/>
  <c r="DY74" i="4" s="1"/>
  <c r="DP34" i="4"/>
  <c r="DQ34" i="4" s="1"/>
  <c r="DR35" i="4" s="1"/>
  <c r="DT35" i="4" s="1"/>
  <c r="DU39" i="4"/>
  <c r="DV39" i="4" s="1"/>
  <c r="DW40" i="4" s="1"/>
  <c r="DY40" i="4" s="1"/>
  <c r="DU37" i="4"/>
  <c r="DV37" i="4" s="1"/>
  <c r="DW38" i="4" s="1"/>
  <c r="DY38" i="4" s="1"/>
  <c r="DK50" i="4"/>
  <c r="DL50" i="4" s="1"/>
  <c r="DM51" i="4" s="1"/>
  <c r="DO51" i="4" s="1"/>
  <c r="DP64" i="4"/>
  <c r="DQ64" i="4" s="1"/>
  <c r="DR65" i="4" s="1"/>
  <c r="DT65" i="4" s="1"/>
  <c r="DK46" i="4"/>
  <c r="DL46" i="4" s="1"/>
  <c r="DM47" i="4" s="1"/>
  <c r="DO47" i="4" s="1"/>
  <c r="DK70" i="4"/>
  <c r="DL70" i="4" s="1"/>
  <c r="DM71" i="4" s="1"/>
  <c r="DO71" i="4" s="1"/>
  <c r="DU51" i="4"/>
  <c r="DV51" i="4" s="1"/>
  <c r="DW52" i="4" s="1"/>
  <c r="DY52" i="4" s="1"/>
  <c r="DP66" i="4"/>
  <c r="DQ66" i="4" s="1"/>
  <c r="DR67" i="4" s="1"/>
  <c r="DT67" i="4" s="1"/>
  <c r="DU43" i="4"/>
  <c r="DV43" i="4" s="1"/>
  <c r="DW44" i="4" s="1"/>
  <c r="DY44" i="4" s="1"/>
  <c r="DP46" i="4"/>
  <c r="DQ46" i="4" s="1"/>
  <c r="DR47" i="4" s="1"/>
  <c r="DT47" i="4" s="1"/>
  <c r="DU61" i="4"/>
  <c r="DV61" i="4" s="1"/>
  <c r="DW62" i="4" s="1"/>
  <c r="DY62" i="4" s="1"/>
  <c r="DZ70" i="4"/>
  <c r="EA70" i="4" s="1"/>
  <c r="EB71" i="4" s="1"/>
  <c r="ED71" i="4" s="1"/>
  <c r="DU71" i="4"/>
  <c r="DV71" i="4" s="1"/>
  <c r="DW72" i="4" s="1"/>
  <c r="DY72" i="4" s="1"/>
  <c r="EE21" i="4"/>
  <c r="EF21" i="4" s="1"/>
  <c r="EG22" i="4" s="1"/>
  <c r="EI22" i="4" s="1"/>
  <c r="DP85" i="4" l="1"/>
  <c r="DQ85" i="4" s="1"/>
  <c r="DR86" i="4" s="1"/>
  <c r="DT86" i="4" s="1"/>
  <c r="DP87" i="4"/>
  <c r="DQ87" i="4" s="1"/>
  <c r="DR88" i="4" s="1"/>
  <c r="DT88" i="4" s="1"/>
  <c r="DU78" i="4"/>
  <c r="DV78" i="4" s="1"/>
  <c r="DW79" i="4" s="1"/>
  <c r="DY79" i="4" s="1"/>
  <c r="DP81" i="4"/>
  <c r="DQ81" i="4" s="1"/>
  <c r="DR82" i="4" s="1"/>
  <c r="DT82" i="4" s="1"/>
  <c r="DK82" i="4"/>
  <c r="DL82" i="4" s="1"/>
  <c r="DM83" i="4" s="1"/>
  <c r="DO83" i="4" s="1"/>
  <c r="DK90" i="4"/>
  <c r="DL90" i="4" s="1"/>
  <c r="DU85" i="4"/>
  <c r="DV85" i="4" s="1"/>
  <c r="DW86" i="4" s="1"/>
  <c r="DY86" i="4" s="1"/>
  <c r="DU75" i="4"/>
  <c r="DV75" i="4" s="1"/>
  <c r="DW76" i="4" s="1"/>
  <c r="DY76" i="4" s="1"/>
  <c r="DU89" i="4"/>
  <c r="DV89" i="4" s="1"/>
  <c r="DW90" i="4" s="1"/>
  <c r="DY90" i="4" s="1"/>
  <c r="DK74" i="4"/>
  <c r="DL74" i="4" s="1"/>
  <c r="DM75" i="4" s="1"/>
  <c r="DO75" i="4" s="1"/>
  <c r="EE83" i="4"/>
  <c r="EF83" i="4" s="1"/>
  <c r="EG84" i="4" s="1"/>
  <c r="EI84" i="4" s="1"/>
  <c r="EJ82" i="4"/>
  <c r="EK82" i="4" s="1"/>
  <c r="EL83" i="4" s="1"/>
  <c r="EN83" i="4" s="1"/>
  <c r="DZ84" i="4"/>
  <c r="EA84" i="4" s="1"/>
  <c r="EB85" i="4" s="1"/>
  <c r="ED85" i="4" s="1"/>
  <c r="EE89" i="4"/>
  <c r="EF89" i="4" s="1"/>
  <c r="EG90" i="4" s="1"/>
  <c r="EI90" i="4" s="1"/>
  <c r="DP89" i="4"/>
  <c r="DQ89" i="4" s="1"/>
  <c r="DR90" i="4" s="1"/>
  <c r="DT90" i="4" s="1"/>
  <c r="DP79" i="4"/>
  <c r="DQ79" i="4" s="1"/>
  <c r="DR80" i="4" s="1"/>
  <c r="DT80" i="4" s="1"/>
  <c r="DZ78" i="4"/>
  <c r="EA78" i="4" s="1"/>
  <c r="EB79" i="4" s="1"/>
  <c r="ED79" i="4" s="1"/>
  <c r="FI24" i="4"/>
  <c r="FJ24" i="4" s="1"/>
  <c r="FK25" i="4" s="1"/>
  <c r="FM25" i="4" s="1"/>
  <c r="EY24" i="4"/>
  <c r="EZ24" i="4" s="1"/>
  <c r="FA25" i="4" s="1"/>
  <c r="FC25" i="4" s="1"/>
  <c r="ET25" i="4"/>
  <c r="EU25" i="4" s="1"/>
  <c r="EV26" i="4" s="1"/>
  <c r="EX26" i="4" s="1"/>
  <c r="EY27" i="4"/>
  <c r="EZ27" i="4" s="1"/>
  <c r="FA28" i="4" s="1"/>
  <c r="FC28" i="4" s="1"/>
  <c r="DP71" i="4"/>
  <c r="DQ71" i="4" s="1"/>
  <c r="DR72" i="4" s="1"/>
  <c r="DT72" i="4" s="1"/>
  <c r="DP47" i="4"/>
  <c r="DQ47" i="4" s="1"/>
  <c r="DR48" i="4" s="1"/>
  <c r="DT48" i="4" s="1"/>
  <c r="DP63" i="4"/>
  <c r="DQ63" i="4" s="1"/>
  <c r="DR64" i="4" s="1"/>
  <c r="DT64" i="4" s="1"/>
  <c r="DU70" i="4"/>
  <c r="DV70" i="4" s="1"/>
  <c r="DW71" i="4" s="1"/>
  <c r="DY71" i="4" s="1"/>
  <c r="DZ59" i="4"/>
  <c r="EA59" i="4" s="1"/>
  <c r="EB60" i="4" s="1"/>
  <c r="ED60" i="4" s="1"/>
  <c r="EE33" i="4"/>
  <c r="EF33" i="4" s="1"/>
  <c r="EG34" i="4" s="1"/>
  <c r="EI34" i="4" s="1"/>
  <c r="DZ27" i="4"/>
  <c r="EA27" i="4" s="1"/>
  <c r="EB28" i="4" s="1"/>
  <c r="ED28" i="4" s="1"/>
  <c r="DU46" i="4"/>
  <c r="DV46" i="4" s="1"/>
  <c r="DW47" i="4" s="1"/>
  <c r="DY47" i="4" s="1"/>
  <c r="DZ47" i="4" s="1"/>
  <c r="EA47" i="4" s="1"/>
  <c r="EB48" i="4" s="1"/>
  <c r="ED48" i="4" s="1"/>
  <c r="DU34" i="4"/>
  <c r="DV34" i="4" s="1"/>
  <c r="DW35" i="4" s="1"/>
  <c r="DY35" i="4" s="1"/>
  <c r="DP51" i="4"/>
  <c r="DQ51" i="4" s="1"/>
  <c r="DR52" i="4" s="1"/>
  <c r="DT52" i="4" s="1"/>
  <c r="DP37" i="4"/>
  <c r="DQ37" i="4" s="1"/>
  <c r="DR38" i="4" s="1"/>
  <c r="DT38" i="4" s="1"/>
  <c r="DP59" i="4"/>
  <c r="DQ59" i="4" s="1"/>
  <c r="DR60" i="4" s="1"/>
  <c r="DT60" i="4" s="1"/>
  <c r="DU62" i="4"/>
  <c r="DV62" i="4" s="1"/>
  <c r="DW63" i="4" s="1"/>
  <c r="DY63" i="4" s="1"/>
  <c r="DZ63" i="4" s="1"/>
  <c r="EA63" i="4" s="1"/>
  <c r="EB64" i="4" s="1"/>
  <c r="ED64" i="4" s="1"/>
  <c r="DZ51" i="4"/>
  <c r="EA51" i="4" s="1"/>
  <c r="EB52" i="4" s="1"/>
  <c r="ED52" i="4" s="1"/>
  <c r="DU30" i="4"/>
  <c r="DV30" i="4" s="1"/>
  <c r="DW31" i="4" s="1"/>
  <c r="DY31" i="4" s="1"/>
  <c r="DU36" i="4"/>
  <c r="DV36" i="4" s="1"/>
  <c r="DW37" i="4" s="1"/>
  <c r="DY37" i="4" s="1"/>
  <c r="DZ72" i="4"/>
  <c r="EA72" i="4" s="1"/>
  <c r="EB73" i="4" s="1"/>
  <c r="ED73" i="4" s="1"/>
  <c r="DZ62" i="4"/>
  <c r="EA62" i="4" s="1"/>
  <c r="EB63" i="4" s="1"/>
  <c r="ED63" i="4" s="1"/>
  <c r="DZ44" i="4"/>
  <c r="EA44" i="4" s="1"/>
  <c r="EB45" i="4" s="1"/>
  <c r="ED45" i="4" s="1"/>
  <c r="DZ52" i="4"/>
  <c r="EA52" i="4" s="1"/>
  <c r="EB53" i="4" s="1"/>
  <c r="ED53" i="4" s="1"/>
  <c r="DU65" i="4"/>
  <c r="DV65" i="4" s="1"/>
  <c r="DW66" i="4" s="1"/>
  <c r="DY66" i="4" s="1"/>
  <c r="DZ40" i="4"/>
  <c r="EA40" i="4" s="1"/>
  <c r="EB41" i="4" s="1"/>
  <c r="ED41" i="4" s="1"/>
  <c r="DZ74" i="4"/>
  <c r="EA74" i="4" s="1"/>
  <c r="EB75" i="4" s="1"/>
  <c r="ED75" i="4" s="1"/>
  <c r="DU55" i="4"/>
  <c r="DV55" i="4" s="1"/>
  <c r="DW56" i="4" s="1"/>
  <c r="DY56" i="4" s="1"/>
  <c r="EE71" i="4"/>
  <c r="EF71" i="4" s="1"/>
  <c r="EG72" i="4" s="1"/>
  <c r="EI72" i="4" s="1"/>
  <c r="DU47" i="4"/>
  <c r="DV47" i="4" s="1"/>
  <c r="DW48" i="4" s="1"/>
  <c r="DY48" i="4" s="1"/>
  <c r="DU67" i="4"/>
  <c r="DV67" i="4" s="1"/>
  <c r="DW68" i="4" s="1"/>
  <c r="DY68" i="4" s="1"/>
  <c r="DZ38" i="4"/>
  <c r="EA38" i="4" s="1"/>
  <c r="EB39" i="4" s="1"/>
  <c r="ED39" i="4" s="1"/>
  <c r="DU35" i="4"/>
  <c r="DV35" i="4" s="1"/>
  <c r="DW36" i="4" s="1"/>
  <c r="DY36" i="4" s="1"/>
  <c r="DU57" i="4"/>
  <c r="DV57" i="4" s="1"/>
  <c r="DW58" i="4" s="1"/>
  <c r="DY58" i="4" s="1"/>
  <c r="DZ54" i="4"/>
  <c r="EA54" i="4" s="1"/>
  <c r="EB55" i="4" s="1"/>
  <c r="ED55" i="4" s="1"/>
  <c r="DU45" i="4"/>
  <c r="DV45" i="4" s="1"/>
  <c r="DW46" i="4" s="1"/>
  <c r="DY46" i="4" s="1"/>
  <c r="DP26" i="4"/>
  <c r="DQ26" i="4" s="1"/>
  <c r="DR27" i="4" s="1"/>
  <c r="DT27" i="4" s="1"/>
  <c r="DZ50" i="4"/>
  <c r="EA50" i="4" s="1"/>
  <c r="EB51" i="4" s="1"/>
  <c r="ED51" i="4" s="1"/>
  <c r="DZ60" i="4"/>
  <c r="EA60" i="4" s="1"/>
  <c r="EB61" i="4" s="1"/>
  <c r="ED61" i="4" s="1"/>
  <c r="EE61" i="4" s="1"/>
  <c r="EF61" i="4" s="1"/>
  <c r="EG62" i="4" s="1"/>
  <c r="EI62" i="4" s="1"/>
  <c r="DU33" i="4"/>
  <c r="DV33" i="4" s="1"/>
  <c r="DW34" i="4" s="1"/>
  <c r="DY34" i="4" s="1"/>
  <c r="DZ64" i="4"/>
  <c r="EA64" i="4" s="1"/>
  <c r="EB65" i="4" s="1"/>
  <c r="ED65" i="4" s="1"/>
  <c r="DZ30" i="4"/>
  <c r="EA30" i="4" s="1"/>
  <c r="EB31" i="4" s="1"/>
  <c r="ED31" i="4" s="1"/>
  <c r="DU41" i="4"/>
  <c r="DV41" i="4" s="1"/>
  <c r="DW42" i="4" s="1"/>
  <c r="DY42" i="4" s="1"/>
  <c r="DU44" i="4"/>
  <c r="DV44" i="4" s="1"/>
  <c r="DW45" i="4" s="1"/>
  <c r="DY45" i="4" s="1"/>
  <c r="DU28" i="4"/>
  <c r="DV28" i="4" s="1"/>
  <c r="DW29" i="4" s="1"/>
  <c r="DY29" i="4" s="1"/>
  <c r="DU42" i="4"/>
  <c r="DV42" i="4" s="1"/>
  <c r="DW43" i="4" s="1"/>
  <c r="DY43" i="4" s="1"/>
  <c r="DU74" i="4"/>
  <c r="DV74" i="4" s="1"/>
  <c r="DW75" i="4" s="1"/>
  <c r="DY75" i="4" s="1"/>
  <c r="DU40" i="4"/>
  <c r="DV40" i="4" s="1"/>
  <c r="DW41" i="4" s="1"/>
  <c r="DY41" i="4" s="1"/>
  <c r="DU32" i="4"/>
  <c r="DV32" i="4" s="1"/>
  <c r="DW33" i="4" s="1"/>
  <c r="DY33" i="4" s="1"/>
  <c r="DU54" i="4"/>
  <c r="DV54" i="4" s="1"/>
  <c r="DW55" i="4" s="1"/>
  <c r="DY55" i="4" s="1"/>
  <c r="DU68" i="4"/>
  <c r="DV68" i="4" s="1"/>
  <c r="DW69" i="4" s="1"/>
  <c r="DY69" i="4" s="1"/>
  <c r="DU56" i="4"/>
  <c r="DV56" i="4" s="1"/>
  <c r="DW57" i="4" s="1"/>
  <c r="DY57" i="4" s="1"/>
  <c r="DU66" i="4"/>
  <c r="DV66" i="4" s="1"/>
  <c r="DW67" i="4" s="1"/>
  <c r="DY67" i="4" s="1"/>
  <c r="EJ22" i="4"/>
  <c r="EK22" i="4" s="1"/>
  <c r="EL23" i="4" s="1"/>
  <c r="EN23" i="4" s="1"/>
  <c r="DP75" i="4" l="1"/>
  <c r="DQ75" i="4" s="1"/>
  <c r="DR76" i="4" s="1"/>
  <c r="DT76" i="4" s="1"/>
  <c r="EE79" i="4"/>
  <c r="EF79" i="4" s="1"/>
  <c r="EG80" i="4" s="1"/>
  <c r="EI80" i="4" s="1"/>
  <c r="DU80" i="4"/>
  <c r="DV80" i="4" s="1"/>
  <c r="DW81" i="4" s="1"/>
  <c r="DY81" i="4" s="1"/>
  <c r="DZ81" i="4" s="1"/>
  <c r="EA81" i="4" s="1"/>
  <c r="EB82" i="4" s="1"/>
  <c r="ED82" i="4" s="1"/>
  <c r="DU90" i="4"/>
  <c r="DV90" i="4" s="1"/>
  <c r="EJ90" i="4"/>
  <c r="EK90" i="4" s="1"/>
  <c r="EE85" i="4"/>
  <c r="EF85" i="4" s="1"/>
  <c r="EG86" i="4" s="1"/>
  <c r="EI86" i="4" s="1"/>
  <c r="EO83" i="4"/>
  <c r="EP83" i="4" s="1"/>
  <c r="EQ84" i="4" s="1"/>
  <c r="ES84" i="4" s="1"/>
  <c r="EJ84" i="4"/>
  <c r="EK84" i="4" s="1"/>
  <c r="EL85" i="4" s="1"/>
  <c r="EN85" i="4" s="1"/>
  <c r="DZ90" i="4"/>
  <c r="EA90" i="4" s="1"/>
  <c r="DZ76" i="4"/>
  <c r="EA76" i="4" s="1"/>
  <c r="EB77" i="4" s="1"/>
  <c r="ED77" i="4" s="1"/>
  <c r="DZ86" i="4"/>
  <c r="EA86" i="4" s="1"/>
  <c r="EB87" i="4" s="1"/>
  <c r="ED87" i="4" s="1"/>
  <c r="DP83" i="4"/>
  <c r="DQ83" i="4" s="1"/>
  <c r="DR84" i="4" s="1"/>
  <c r="DT84" i="4" s="1"/>
  <c r="DU82" i="4"/>
  <c r="DV82" i="4" s="1"/>
  <c r="DW83" i="4" s="1"/>
  <c r="DY83" i="4" s="1"/>
  <c r="DZ79" i="4"/>
  <c r="EA79" i="4" s="1"/>
  <c r="EB80" i="4" s="1"/>
  <c r="ED80" i="4" s="1"/>
  <c r="DU88" i="4"/>
  <c r="DV88" i="4" s="1"/>
  <c r="DW89" i="4" s="1"/>
  <c r="DY89" i="4" s="1"/>
  <c r="DU86" i="4"/>
  <c r="DV86" i="4" s="1"/>
  <c r="DW87" i="4" s="1"/>
  <c r="DY87" i="4" s="1"/>
  <c r="FN25" i="4"/>
  <c r="FO25" i="4" s="1"/>
  <c r="FP26" i="4" s="1"/>
  <c r="FR26" i="4" s="1"/>
  <c r="FD25" i="4"/>
  <c r="FE25" i="4" s="1"/>
  <c r="FF26" i="4" s="1"/>
  <c r="FH26" i="4" s="1"/>
  <c r="EY26" i="4"/>
  <c r="EZ26" i="4" s="1"/>
  <c r="FA27" i="4" s="1"/>
  <c r="FC27" i="4" s="1"/>
  <c r="FD28" i="4"/>
  <c r="FE28" i="4" s="1"/>
  <c r="FF29" i="4" s="1"/>
  <c r="FH29" i="4" s="1"/>
  <c r="DZ67" i="4"/>
  <c r="EA67" i="4" s="1"/>
  <c r="EB68" i="4" s="1"/>
  <c r="ED68" i="4" s="1"/>
  <c r="DZ69" i="4"/>
  <c r="EA69" i="4" s="1"/>
  <c r="EB70" i="4" s="1"/>
  <c r="ED70" i="4" s="1"/>
  <c r="DZ33" i="4"/>
  <c r="EA33" i="4" s="1"/>
  <c r="EB34" i="4" s="1"/>
  <c r="ED34" i="4" s="1"/>
  <c r="DZ75" i="4"/>
  <c r="EA75" i="4" s="1"/>
  <c r="EB76" i="4" s="1"/>
  <c r="ED76" i="4" s="1"/>
  <c r="DZ29" i="4"/>
  <c r="EA29" i="4" s="1"/>
  <c r="EB30" i="4" s="1"/>
  <c r="ED30" i="4" s="1"/>
  <c r="EE31" i="4"/>
  <c r="EF31" i="4" s="1"/>
  <c r="EG32" i="4" s="1"/>
  <c r="EI32" i="4" s="1"/>
  <c r="EJ62" i="4"/>
  <c r="EK62" i="4" s="1"/>
  <c r="EL63" i="4" s="1"/>
  <c r="EN63" i="4" s="1"/>
  <c r="EE39" i="4"/>
  <c r="EF39" i="4" s="1"/>
  <c r="EG40" i="4" s="1"/>
  <c r="EI40" i="4" s="1"/>
  <c r="EE53" i="4"/>
  <c r="EF53" i="4" s="1"/>
  <c r="EG54" i="4" s="1"/>
  <c r="EI54" i="4" s="1"/>
  <c r="DZ37" i="4"/>
  <c r="EA37" i="4" s="1"/>
  <c r="EB38" i="4" s="1"/>
  <c r="ED38" i="4" s="1"/>
  <c r="EE64" i="4"/>
  <c r="EF64" i="4" s="1"/>
  <c r="EG65" i="4" s="1"/>
  <c r="EI65" i="4" s="1"/>
  <c r="EJ65" i="4" s="1"/>
  <c r="EK65" i="4" s="1"/>
  <c r="EL66" i="4" s="1"/>
  <c r="EN66" i="4" s="1"/>
  <c r="DZ35" i="4"/>
  <c r="EA35" i="4" s="1"/>
  <c r="EB36" i="4" s="1"/>
  <c r="ED36" i="4" s="1"/>
  <c r="EE28" i="4"/>
  <c r="EF28" i="4" s="1"/>
  <c r="EG29" i="4" s="1"/>
  <c r="EI29" i="4" s="1"/>
  <c r="EE60" i="4"/>
  <c r="EF60" i="4" s="1"/>
  <c r="EG61" i="4" s="1"/>
  <c r="EI61" i="4" s="1"/>
  <c r="DU64" i="4"/>
  <c r="DV64" i="4" s="1"/>
  <c r="DW65" i="4" s="1"/>
  <c r="DY65" i="4" s="1"/>
  <c r="DU72" i="4"/>
  <c r="DV72" i="4" s="1"/>
  <c r="DW73" i="4" s="1"/>
  <c r="DY73" i="4" s="1"/>
  <c r="DZ73" i="4" s="1"/>
  <c r="EA73" i="4" s="1"/>
  <c r="EB74" i="4" s="1"/>
  <c r="ED74" i="4" s="1"/>
  <c r="DZ57" i="4"/>
  <c r="EA57" i="4" s="1"/>
  <c r="EB58" i="4" s="1"/>
  <c r="ED58" i="4" s="1"/>
  <c r="DZ55" i="4"/>
  <c r="EA55" i="4" s="1"/>
  <c r="EB56" i="4" s="1"/>
  <c r="ED56" i="4" s="1"/>
  <c r="DZ41" i="4"/>
  <c r="EA41" i="4" s="1"/>
  <c r="EB42" i="4" s="1"/>
  <c r="ED42" i="4" s="1"/>
  <c r="DZ43" i="4"/>
  <c r="EA43" i="4" s="1"/>
  <c r="EB44" i="4" s="1"/>
  <c r="ED44" i="4" s="1"/>
  <c r="DZ45" i="4"/>
  <c r="EA45" i="4" s="1"/>
  <c r="EB46" i="4" s="1"/>
  <c r="ED46" i="4" s="1"/>
  <c r="EE65" i="4"/>
  <c r="EF65" i="4" s="1"/>
  <c r="EG66" i="4" s="1"/>
  <c r="EI66" i="4" s="1"/>
  <c r="EE51" i="4"/>
  <c r="EF51" i="4" s="1"/>
  <c r="EG52" i="4" s="1"/>
  <c r="EI52" i="4" s="1"/>
  <c r="EE41" i="4"/>
  <c r="EF41" i="4" s="1"/>
  <c r="EG42" i="4" s="1"/>
  <c r="EI42" i="4" s="1"/>
  <c r="EE63" i="4"/>
  <c r="EF63" i="4" s="1"/>
  <c r="EG64" i="4" s="1"/>
  <c r="EI64" i="4" s="1"/>
  <c r="DZ31" i="4"/>
  <c r="EA31" i="4" s="1"/>
  <c r="EB32" i="4" s="1"/>
  <c r="ED32" i="4" s="1"/>
  <c r="DU52" i="4"/>
  <c r="DV52" i="4" s="1"/>
  <c r="DW53" i="4" s="1"/>
  <c r="DY53" i="4" s="1"/>
  <c r="EE48" i="4"/>
  <c r="EF48" i="4" s="1"/>
  <c r="EG49" i="4" s="1"/>
  <c r="EI49" i="4" s="1"/>
  <c r="EJ34" i="4"/>
  <c r="EK34" i="4" s="1"/>
  <c r="EL35" i="4" s="1"/>
  <c r="EN35" i="4" s="1"/>
  <c r="DZ71" i="4"/>
  <c r="EA71" i="4" s="1"/>
  <c r="EB72" i="4" s="1"/>
  <c r="ED72" i="4" s="1"/>
  <c r="DU48" i="4"/>
  <c r="DV48" i="4" s="1"/>
  <c r="DW49" i="4" s="1"/>
  <c r="DY49" i="4" s="1"/>
  <c r="DZ42" i="4"/>
  <c r="EA42" i="4" s="1"/>
  <c r="EB43" i="4" s="1"/>
  <c r="ED43" i="4" s="1"/>
  <c r="DZ34" i="4"/>
  <c r="EA34" i="4" s="1"/>
  <c r="EB35" i="4" s="1"/>
  <c r="ED35" i="4" s="1"/>
  <c r="DU27" i="4"/>
  <c r="DV27" i="4" s="1"/>
  <c r="DW28" i="4" s="1"/>
  <c r="DY28" i="4" s="1"/>
  <c r="DZ46" i="4"/>
  <c r="EA46" i="4" s="1"/>
  <c r="EB47" i="4" s="1"/>
  <c r="ED47" i="4" s="1"/>
  <c r="EE55" i="4"/>
  <c r="EF55" i="4" s="1"/>
  <c r="EG56" i="4" s="1"/>
  <c r="EI56" i="4" s="1"/>
  <c r="DZ58" i="4"/>
  <c r="EA58" i="4" s="1"/>
  <c r="EB59" i="4" s="1"/>
  <c r="ED59" i="4" s="1"/>
  <c r="DZ36" i="4"/>
  <c r="EA36" i="4" s="1"/>
  <c r="EB37" i="4" s="1"/>
  <c r="ED37" i="4" s="1"/>
  <c r="DZ68" i="4"/>
  <c r="EA68" i="4" s="1"/>
  <c r="EB69" i="4" s="1"/>
  <c r="ED69" i="4" s="1"/>
  <c r="DZ48" i="4"/>
  <c r="EA48" i="4" s="1"/>
  <c r="EB49" i="4" s="1"/>
  <c r="ED49" i="4" s="1"/>
  <c r="EJ72" i="4"/>
  <c r="EK72" i="4" s="1"/>
  <c r="EL73" i="4" s="1"/>
  <c r="EN73" i="4" s="1"/>
  <c r="DZ56" i="4"/>
  <c r="EA56" i="4" s="1"/>
  <c r="EB57" i="4" s="1"/>
  <c r="ED57" i="4" s="1"/>
  <c r="EE75" i="4"/>
  <c r="EF75" i="4" s="1"/>
  <c r="EG76" i="4" s="1"/>
  <c r="EI76" i="4" s="1"/>
  <c r="DZ66" i="4"/>
  <c r="EA66" i="4" s="1"/>
  <c r="EB67" i="4" s="1"/>
  <c r="ED67" i="4" s="1"/>
  <c r="EE45" i="4"/>
  <c r="EF45" i="4" s="1"/>
  <c r="EG46" i="4" s="1"/>
  <c r="EI46" i="4" s="1"/>
  <c r="EE73" i="4"/>
  <c r="EF73" i="4" s="1"/>
  <c r="EG74" i="4" s="1"/>
  <c r="EI74" i="4" s="1"/>
  <c r="EE52" i="4"/>
  <c r="EF52" i="4" s="1"/>
  <c r="EG53" i="4" s="1"/>
  <c r="EI53" i="4" s="1"/>
  <c r="DU60" i="4"/>
  <c r="DV60" i="4" s="1"/>
  <c r="DW61" i="4" s="1"/>
  <c r="DY61" i="4" s="1"/>
  <c r="DU38" i="4"/>
  <c r="DV38" i="4" s="1"/>
  <c r="DW39" i="4" s="1"/>
  <c r="DY39" i="4" s="1"/>
  <c r="EO23" i="4"/>
  <c r="EP23" i="4" s="1"/>
  <c r="EQ24" i="4" s="1"/>
  <c r="ES24" i="4" s="1"/>
  <c r="DZ87" i="4" l="1"/>
  <c r="EA87" i="4" s="1"/>
  <c r="EB88" i="4" s="1"/>
  <c r="ED88" i="4" s="1"/>
  <c r="EJ86" i="4"/>
  <c r="EK86" i="4" s="1"/>
  <c r="EL87" i="4" s="1"/>
  <c r="EN87" i="4" s="1"/>
  <c r="DZ89" i="4"/>
  <c r="EA89" i="4" s="1"/>
  <c r="EB90" i="4" s="1"/>
  <c r="ED90" i="4" s="1"/>
  <c r="EE80" i="4"/>
  <c r="EF80" i="4" s="1"/>
  <c r="EG81" i="4" s="1"/>
  <c r="EI81" i="4" s="1"/>
  <c r="EJ81" i="4" s="1"/>
  <c r="EK81" i="4" s="1"/>
  <c r="EL82" i="4" s="1"/>
  <c r="EN82" i="4" s="1"/>
  <c r="DZ83" i="4"/>
  <c r="EA83" i="4" s="1"/>
  <c r="EB84" i="4" s="1"/>
  <c r="ED84" i="4" s="1"/>
  <c r="DU84" i="4"/>
  <c r="DV84" i="4" s="1"/>
  <c r="DW85" i="4" s="1"/>
  <c r="DY85" i="4" s="1"/>
  <c r="EE87" i="4"/>
  <c r="EF87" i="4" s="1"/>
  <c r="EG88" i="4" s="1"/>
  <c r="EI88" i="4" s="1"/>
  <c r="EE77" i="4"/>
  <c r="EF77" i="4" s="1"/>
  <c r="EG78" i="4" s="1"/>
  <c r="EI78" i="4" s="1"/>
  <c r="EO85" i="4"/>
  <c r="EP85" i="4" s="1"/>
  <c r="EQ86" i="4" s="1"/>
  <c r="ES86" i="4" s="1"/>
  <c r="ET84" i="4"/>
  <c r="EU84" i="4" s="1"/>
  <c r="EV85" i="4" s="1"/>
  <c r="EX85" i="4" s="1"/>
  <c r="EE82" i="4"/>
  <c r="EF82" i="4" s="1"/>
  <c r="EG83" i="4" s="1"/>
  <c r="EI83" i="4" s="1"/>
  <c r="EJ80" i="4"/>
  <c r="EK80" i="4" s="1"/>
  <c r="EL81" i="4" s="1"/>
  <c r="EN81" i="4" s="1"/>
  <c r="DU76" i="4"/>
  <c r="DV76" i="4" s="1"/>
  <c r="DW77" i="4" s="1"/>
  <c r="DY77" i="4" s="1"/>
  <c r="FS26" i="4"/>
  <c r="FT26" i="4" s="1"/>
  <c r="FU27" i="4" s="1"/>
  <c r="FW27" i="4" s="1"/>
  <c r="FI26" i="4"/>
  <c r="FJ26" i="4" s="1"/>
  <c r="FK27" i="4" s="1"/>
  <c r="FM27" i="4" s="1"/>
  <c r="FD27" i="4"/>
  <c r="FE27" i="4" s="1"/>
  <c r="FF28" i="4" s="1"/>
  <c r="FH28" i="4" s="1"/>
  <c r="FI29" i="4"/>
  <c r="FJ29" i="4" s="1"/>
  <c r="FK30" i="4" s="1"/>
  <c r="FM30" i="4" s="1"/>
  <c r="DZ61" i="4"/>
  <c r="EA61" i="4" s="1"/>
  <c r="EB62" i="4" s="1"/>
  <c r="ED62" i="4" s="1"/>
  <c r="EE57" i="4"/>
  <c r="EF57" i="4" s="1"/>
  <c r="EG58" i="4" s="1"/>
  <c r="EI58" i="4" s="1"/>
  <c r="EE69" i="4"/>
  <c r="EF69" i="4" s="1"/>
  <c r="EG70" i="4" s="1"/>
  <c r="EI70" i="4" s="1"/>
  <c r="EE59" i="4"/>
  <c r="EF59" i="4" s="1"/>
  <c r="EG60" i="4" s="1"/>
  <c r="EI60" i="4" s="1"/>
  <c r="EE35" i="4"/>
  <c r="EF35" i="4" s="1"/>
  <c r="EG36" i="4" s="1"/>
  <c r="EI36" i="4" s="1"/>
  <c r="DZ49" i="4"/>
  <c r="EA49" i="4" s="1"/>
  <c r="EB50" i="4" s="1"/>
  <c r="ED50" i="4" s="1"/>
  <c r="EE74" i="4"/>
  <c r="EF74" i="4" s="1"/>
  <c r="EG75" i="4" s="1"/>
  <c r="EI75" i="4" s="1"/>
  <c r="EE68" i="4"/>
  <c r="EF68" i="4" s="1"/>
  <c r="EG69" i="4" s="1"/>
  <c r="EI69" i="4" s="1"/>
  <c r="DZ39" i="4"/>
  <c r="EA39" i="4" s="1"/>
  <c r="EB40" i="4" s="1"/>
  <c r="ED40" i="4" s="1"/>
  <c r="EE67" i="4"/>
  <c r="EF67" i="4" s="1"/>
  <c r="EG68" i="4" s="1"/>
  <c r="EI68" i="4" s="1"/>
  <c r="EE49" i="4"/>
  <c r="EF49" i="4" s="1"/>
  <c r="EG50" i="4" s="1"/>
  <c r="EI50" i="4" s="1"/>
  <c r="EE37" i="4"/>
  <c r="EF37" i="4" s="1"/>
  <c r="EG38" i="4" s="1"/>
  <c r="EI38" i="4" s="1"/>
  <c r="EE47" i="4"/>
  <c r="EF47" i="4" s="1"/>
  <c r="EG48" i="4" s="1"/>
  <c r="EI48" i="4" s="1"/>
  <c r="EE43" i="4"/>
  <c r="EF43" i="4" s="1"/>
  <c r="EG44" i="4" s="1"/>
  <c r="EI44" i="4" s="1"/>
  <c r="DZ53" i="4"/>
  <c r="EA53" i="4" s="1"/>
  <c r="EB54" i="4" s="1"/>
  <c r="ED54" i="4" s="1"/>
  <c r="DZ65" i="4"/>
  <c r="EA65" i="4" s="1"/>
  <c r="EB66" i="4" s="1"/>
  <c r="ED66" i="4" s="1"/>
  <c r="EJ53" i="4"/>
  <c r="EK53" i="4" s="1"/>
  <c r="EL54" i="4" s="1"/>
  <c r="EN54" i="4" s="1"/>
  <c r="EJ46" i="4"/>
  <c r="EK46" i="4" s="1"/>
  <c r="EL47" i="4" s="1"/>
  <c r="EN47" i="4" s="1"/>
  <c r="EJ76" i="4"/>
  <c r="EK76" i="4" s="1"/>
  <c r="EL77" i="4" s="1"/>
  <c r="EN77" i="4" s="1"/>
  <c r="DZ28" i="4"/>
  <c r="EA28" i="4" s="1"/>
  <c r="EB29" i="4" s="1"/>
  <c r="ED29" i="4" s="1"/>
  <c r="EE72" i="4"/>
  <c r="EF72" i="4" s="1"/>
  <c r="EG73" i="4" s="1"/>
  <c r="EI73" i="4" s="1"/>
  <c r="EJ73" i="4" s="1"/>
  <c r="EK73" i="4" s="1"/>
  <c r="EL74" i="4" s="1"/>
  <c r="EN74" i="4" s="1"/>
  <c r="EJ49" i="4"/>
  <c r="EK49" i="4" s="1"/>
  <c r="EL50" i="4" s="1"/>
  <c r="EN50" i="4" s="1"/>
  <c r="EE32" i="4"/>
  <c r="EF32" i="4" s="1"/>
  <c r="EG33" i="4" s="1"/>
  <c r="EI33" i="4" s="1"/>
  <c r="EJ42" i="4"/>
  <c r="EK42" i="4" s="1"/>
  <c r="EL43" i="4" s="1"/>
  <c r="EN43" i="4" s="1"/>
  <c r="EJ74" i="4"/>
  <c r="EK74" i="4" s="1"/>
  <c r="EL75" i="4" s="1"/>
  <c r="EN75" i="4" s="1"/>
  <c r="EO73" i="4"/>
  <c r="EP73" i="4" s="1"/>
  <c r="EQ74" i="4" s="1"/>
  <c r="ES74" i="4" s="1"/>
  <c r="EJ56" i="4"/>
  <c r="EK56" i="4" s="1"/>
  <c r="EL57" i="4" s="1"/>
  <c r="EN57" i="4" s="1"/>
  <c r="EO35" i="4"/>
  <c r="EP35" i="4" s="1"/>
  <c r="EQ36" i="4" s="1"/>
  <c r="ES36" i="4" s="1"/>
  <c r="EJ64" i="4"/>
  <c r="EK64" i="4" s="1"/>
  <c r="EL65" i="4" s="1"/>
  <c r="EN65" i="4" s="1"/>
  <c r="EJ52" i="4"/>
  <c r="EK52" i="4" s="1"/>
  <c r="EL53" i="4" s="1"/>
  <c r="EN53" i="4" s="1"/>
  <c r="EJ66" i="4"/>
  <c r="EK66" i="4" s="1"/>
  <c r="EL67" i="4" s="1"/>
  <c r="EN67" i="4" s="1"/>
  <c r="EE46" i="4"/>
  <c r="EF46" i="4" s="1"/>
  <c r="EG47" i="4" s="1"/>
  <c r="EI47" i="4" s="1"/>
  <c r="EE44" i="4"/>
  <c r="EF44" i="4" s="1"/>
  <c r="EG45" i="4" s="1"/>
  <c r="EI45" i="4" s="1"/>
  <c r="EE42" i="4"/>
  <c r="EF42" i="4" s="1"/>
  <c r="EG43" i="4" s="1"/>
  <c r="EI43" i="4" s="1"/>
  <c r="EE56" i="4"/>
  <c r="EF56" i="4" s="1"/>
  <c r="EG57" i="4" s="1"/>
  <c r="EI57" i="4" s="1"/>
  <c r="EE58" i="4"/>
  <c r="EF58" i="4" s="1"/>
  <c r="EG59" i="4" s="1"/>
  <c r="EI59" i="4" s="1"/>
  <c r="EJ61" i="4"/>
  <c r="EK61" i="4" s="1"/>
  <c r="EL62" i="4" s="1"/>
  <c r="EN62" i="4" s="1"/>
  <c r="EJ29" i="4"/>
  <c r="EK29" i="4" s="1"/>
  <c r="EL30" i="4" s="1"/>
  <c r="EN30" i="4" s="1"/>
  <c r="EE36" i="4"/>
  <c r="EF36" i="4" s="1"/>
  <c r="EG37" i="4" s="1"/>
  <c r="EI37" i="4" s="1"/>
  <c r="EO66" i="4"/>
  <c r="EP66" i="4" s="1"/>
  <c r="EQ67" i="4" s="1"/>
  <c r="ES67" i="4" s="1"/>
  <c r="EE38" i="4"/>
  <c r="EF38" i="4" s="1"/>
  <c r="EG39" i="4" s="1"/>
  <c r="EI39" i="4" s="1"/>
  <c r="EJ54" i="4"/>
  <c r="EK54" i="4" s="1"/>
  <c r="EL55" i="4" s="1"/>
  <c r="EN55" i="4" s="1"/>
  <c r="EJ40" i="4"/>
  <c r="EK40" i="4" s="1"/>
  <c r="EL41" i="4" s="1"/>
  <c r="EN41" i="4" s="1"/>
  <c r="EO63" i="4"/>
  <c r="EP63" i="4" s="1"/>
  <c r="EQ64" i="4" s="1"/>
  <c r="ES64" i="4" s="1"/>
  <c r="EJ32" i="4"/>
  <c r="EK32" i="4" s="1"/>
  <c r="EL33" i="4" s="1"/>
  <c r="EN33" i="4" s="1"/>
  <c r="EE30" i="4"/>
  <c r="EF30" i="4" s="1"/>
  <c r="EG31" i="4" s="1"/>
  <c r="EI31" i="4" s="1"/>
  <c r="EE76" i="4"/>
  <c r="EF76" i="4" s="1"/>
  <c r="EG77" i="4" s="1"/>
  <c r="EI77" i="4" s="1"/>
  <c r="EE34" i="4"/>
  <c r="EF34" i="4" s="1"/>
  <c r="EG35" i="4" s="1"/>
  <c r="EI35" i="4" s="1"/>
  <c r="EE70" i="4"/>
  <c r="EF70" i="4" s="1"/>
  <c r="EG71" i="4" s="1"/>
  <c r="EI71" i="4" s="1"/>
  <c r="ET24" i="4"/>
  <c r="EU24" i="4" s="1"/>
  <c r="EV25" i="4" s="1"/>
  <c r="EX25" i="4" s="1"/>
  <c r="DZ85" i="4" l="1"/>
  <c r="EA85" i="4" s="1"/>
  <c r="EB86" i="4" s="1"/>
  <c r="ED86" i="4" s="1"/>
  <c r="DZ77" i="4"/>
  <c r="EA77" i="4" s="1"/>
  <c r="EB78" i="4" s="1"/>
  <c r="ED78" i="4" s="1"/>
  <c r="EO81" i="4"/>
  <c r="EP81" i="4" s="1"/>
  <c r="EQ82" i="4" s="1"/>
  <c r="ES82" i="4" s="1"/>
  <c r="EJ83" i="4"/>
  <c r="EK83" i="4" s="1"/>
  <c r="EL84" i="4" s="1"/>
  <c r="EN84" i="4" s="1"/>
  <c r="EY85" i="4"/>
  <c r="EZ85" i="4" s="1"/>
  <c r="FA86" i="4" s="1"/>
  <c r="FC86" i="4" s="1"/>
  <c r="ET86" i="4"/>
  <c r="EU86" i="4" s="1"/>
  <c r="EV87" i="4" s="1"/>
  <c r="EX87" i="4" s="1"/>
  <c r="EJ78" i="4"/>
  <c r="EK78" i="4" s="1"/>
  <c r="EL79" i="4" s="1"/>
  <c r="EN79" i="4" s="1"/>
  <c r="EJ88" i="4"/>
  <c r="EK88" i="4" s="1"/>
  <c r="EL89" i="4" s="1"/>
  <c r="EN89" i="4" s="1"/>
  <c r="EE84" i="4"/>
  <c r="EF84" i="4" s="1"/>
  <c r="EG85" i="4" s="1"/>
  <c r="EI85" i="4" s="1"/>
  <c r="EO82" i="4"/>
  <c r="EP82" i="4" s="1"/>
  <c r="EQ83" i="4" s="1"/>
  <c r="ES83" i="4" s="1"/>
  <c r="EE90" i="4"/>
  <c r="EF90" i="4" s="1"/>
  <c r="EO87" i="4"/>
  <c r="EP87" i="4" s="1"/>
  <c r="EQ88" i="4" s="1"/>
  <c r="ES88" i="4" s="1"/>
  <c r="EE88" i="4"/>
  <c r="EF88" i="4" s="1"/>
  <c r="EG89" i="4" s="1"/>
  <c r="EI89" i="4" s="1"/>
  <c r="FX27" i="4"/>
  <c r="FY27" i="4" s="1"/>
  <c r="FZ28" i="4" s="1"/>
  <c r="GB28" i="4" s="1"/>
  <c r="FN27" i="4"/>
  <c r="FO27" i="4" s="1"/>
  <c r="FP28" i="4" s="1"/>
  <c r="FR28" i="4" s="1"/>
  <c r="FI28" i="4"/>
  <c r="FJ28" i="4" s="1"/>
  <c r="FK29" i="4" s="1"/>
  <c r="FM29" i="4" s="1"/>
  <c r="FN30" i="4"/>
  <c r="FO30" i="4" s="1"/>
  <c r="FP31" i="4" s="1"/>
  <c r="FR31" i="4" s="1"/>
  <c r="EJ35" i="4"/>
  <c r="EK35" i="4" s="1"/>
  <c r="EL36" i="4" s="1"/>
  <c r="EN36" i="4" s="1"/>
  <c r="EJ31" i="4"/>
  <c r="EK31" i="4" s="1"/>
  <c r="EL32" i="4" s="1"/>
  <c r="EN32" i="4" s="1"/>
  <c r="ET64" i="4"/>
  <c r="EU64" i="4" s="1"/>
  <c r="EV65" i="4" s="1"/>
  <c r="EX65" i="4" s="1"/>
  <c r="EO55" i="4"/>
  <c r="EP55" i="4" s="1"/>
  <c r="EQ56" i="4" s="1"/>
  <c r="ES56" i="4" s="1"/>
  <c r="ET67" i="4"/>
  <c r="EU67" i="4" s="1"/>
  <c r="EV68" i="4" s="1"/>
  <c r="EX68" i="4" s="1"/>
  <c r="EO30" i="4"/>
  <c r="EP30" i="4" s="1"/>
  <c r="EQ31" i="4" s="1"/>
  <c r="ES31" i="4" s="1"/>
  <c r="EJ59" i="4"/>
  <c r="EK59" i="4" s="1"/>
  <c r="EL60" i="4" s="1"/>
  <c r="EN60" i="4" s="1"/>
  <c r="EJ43" i="4"/>
  <c r="EK43" i="4" s="1"/>
  <c r="EL44" i="4" s="1"/>
  <c r="EN44" i="4" s="1"/>
  <c r="EJ47" i="4"/>
  <c r="EK47" i="4" s="1"/>
  <c r="EL48" i="4" s="1"/>
  <c r="EN48" i="4" s="1"/>
  <c r="EO53" i="4"/>
  <c r="EP53" i="4" s="1"/>
  <c r="EQ54" i="4" s="1"/>
  <c r="ES54" i="4" s="1"/>
  <c r="ET36" i="4"/>
  <c r="EU36" i="4" s="1"/>
  <c r="EV37" i="4" s="1"/>
  <c r="EX37" i="4" s="1"/>
  <c r="ET74" i="4"/>
  <c r="EU74" i="4" s="1"/>
  <c r="EV75" i="4" s="1"/>
  <c r="EX75" i="4" s="1"/>
  <c r="EO43" i="4"/>
  <c r="EP43" i="4" s="1"/>
  <c r="EQ44" i="4" s="1"/>
  <c r="ES44" i="4" s="1"/>
  <c r="EO50" i="4"/>
  <c r="EP50" i="4" s="1"/>
  <c r="EQ51" i="4" s="1"/>
  <c r="ES51" i="4" s="1"/>
  <c r="EO77" i="4"/>
  <c r="EP77" i="4" s="1"/>
  <c r="EQ78" i="4" s="1"/>
  <c r="ES78" i="4" s="1"/>
  <c r="EO54" i="4"/>
  <c r="EP54" i="4" s="1"/>
  <c r="EQ55" i="4" s="1"/>
  <c r="ES55" i="4" s="1"/>
  <c r="EE54" i="4"/>
  <c r="EF54" i="4" s="1"/>
  <c r="EG55" i="4" s="1"/>
  <c r="EI55" i="4" s="1"/>
  <c r="EJ48" i="4"/>
  <c r="EK48" i="4" s="1"/>
  <c r="EL49" i="4" s="1"/>
  <c r="EN49" i="4" s="1"/>
  <c r="EJ50" i="4"/>
  <c r="EK50" i="4" s="1"/>
  <c r="EL51" i="4" s="1"/>
  <c r="EN51" i="4" s="1"/>
  <c r="EE40" i="4"/>
  <c r="EF40" i="4" s="1"/>
  <c r="EG41" i="4" s="1"/>
  <c r="EI41" i="4" s="1"/>
  <c r="EJ75" i="4"/>
  <c r="EK75" i="4" s="1"/>
  <c r="EL76" i="4" s="1"/>
  <c r="EN76" i="4" s="1"/>
  <c r="EJ36" i="4"/>
  <c r="EK36" i="4" s="1"/>
  <c r="EL37" i="4" s="1"/>
  <c r="EN37" i="4" s="1"/>
  <c r="EJ70" i="4"/>
  <c r="EK70" i="4" s="1"/>
  <c r="EL71" i="4" s="1"/>
  <c r="EN71" i="4" s="1"/>
  <c r="EE62" i="4"/>
  <c r="EF62" i="4" s="1"/>
  <c r="EG63" i="4" s="1"/>
  <c r="EI63" i="4" s="1"/>
  <c r="EJ71" i="4"/>
  <c r="EK71" i="4" s="1"/>
  <c r="EL72" i="4" s="1"/>
  <c r="EN72" i="4" s="1"/>
  <c r="EJ77" i="4"/>
  <c r="EK77" i="4" s="1"/>
  <c r="EL78" i="4" s="1"/>
  <c r="EN78" i="4" s="1"/>
  <c r="EO33" i="4"/>
  <c r="EP33" i="4" s="1"/>
  <c r="EQ34" i="4" s="1"/>
  <c r="ES34" i="4" s="1"/>
  <c r="EO41" i="4"/>
  <c r="EP41" i="4" s="1"/>
  <c r="EQ42" i="4" s="1"/>
  <c r="ES42" i="4" s="1"/>
  <c r="EJ39" i="4"/>
  <c r="EK39" i="4" s="1"/>
  <c r="EL40" i="4" s="1"/>
  <c r="EN40" i="4" s="1"/>
  <c r="EJ37" i="4"/>
  <c r="EK37" i="4" s="1"/>
  <c r="EL38" i="4" s="1"/>
  <c r="EN38" i="4" s="1"/>
  <c r="EO62" i="4"/>
  <c r="EP62" i="4" s="1"/>
  <c r="EQ63" i="4" s="1"/>
  <c r="ES63" i="4" s="1"/>
  <c r="EJ57" i="4"/>
  <c r="EK57" i="4" s="1"/>
  <c r="EL58" i="4" s="1"/>
  <c r="EN58" i="4" s="1"/>
  <c r="EJ45" i="4"/>
  <c r="EK45" i="4" s="1"/>
  <c r="EL46" i="4" s="1"/>
  <c r="EN46" i="4" s="1"/>
  <c r="EO67" i="4"/>
  <c r="EP67" i="4" s="1"/>
  <c r="EQ68" i="4" s="1"/>
  <c r="ES68" i="4" s="1"/>
  <c r="EO65" i="4"/>
  <c r="EP65" i="4" s="1"/>
  <c r="EQ66" i="4" s="1"/>
  <c r="ES66" i="4" s="1"/>
  <c r="EO57" i="4"/>
  <c r="EP57" i="4" s="1"/>
  <c r="EQ58" i="4" s="1"/>
  <c r="ES58" i="4" s="1"/>
  <c r="EO75" i="4"/>
  <c r="EP75" i="4" s="1"/>
  <c r="EQ76" i="4" s="1"/>
  <c r="ES76" i="4" s="1"/>
  <c r="EJ33" i="4"/>
  <c r="EK33" i="4" s="1"/>
  <c r="EL34" i="4" s="1"/>
  <c r="EN34" i="4" s="1"/>
  <c r="EO74" i="4"/>
  <c r="EP74" i="4" s="1"/>
  <c r="EQ75" i="4" s="1"/>
  <c r="ES75" i="4" s="1"/>
  <c r="EO47" i="4"/>
  <c r="EP47" i="4" s="1"/>
  <c r="EQ48" i="4" s="1"/>
  <c r="ES48" i="4" s="1"/>
  <c r="EE66" i="4"/>
  <c r="EF66" i="4" s="1"/>
  <c r="EG67" i="4" s="1"/>
  <c r="EI67" i="4" s="1"/>
  <c r="EJ44" i="4"/>
  <c r="EK44" i="4" s="1"/>
  <c r="EL45" i="4" s="1"/>
  <c r="EN45" i="4" s="1"/>
  <c r="EJ38" i="4"/>
  <c r="EK38" i="4" s="1"/>
  <c r="EL39" i="4" s="1"/>
  <c r="EN39" i="4" s="1"/>
  <c r="EJ68" i="4"/>
  <c r="EK68" i="4" s="1"/>
  <c r="EL69" i="4" s="1"/>
  <c r="EN69" i="4" s="1"/>
  <c r="EJ69" i="4"/>
  <c r="EK69" i="4" s="1"/>
  <c r="EL70" i="4" s="1"/>
  <c r="EN70" i="4" s="1"/>
  <c r="EE50" i="4"/>
  <c r="EF50" i="4" s="1"/>
  <c r="EG51" i="4" s="1"/>
  <c r="EI51" i="4" s="1"/>
  <c r="EJ60" i="4"/>
  <c r="EK60" i="4" s="1"/>
  <c r="EL61" i="4" s="1"/>
  <c r="EN61" i="4" s="1"/>
  <c r="EJ58" i="4"/>
  <c r="EK58" i="4" s="1"/>
  <c r="EL59" i="4" s="1"/>
  <c r="EN59" i="4" s="1"/>
  <c r="EE29" i="4"/>
  <c r="EF29" i="4" s="1"/>
  <c r="EG30" i="4" s="1"/>
  <c r="EI30" i="4" s="1"/>
  <c r="EY25" i="4"/>
  <c r="EZ25" i="4" s="1"/>
  <c r="FA26" i="4" s="1"/>
  <c r="FC26" i="4" s="1"/>
  <c r="EJ89" i="4" l="1"/>
  <c r="EK89" i="4" s="1"/>
  <c r="EL90" i="4" s="1"/>
  <c r="EN90" i="4" s="1"/>
  <c r="ET88" i="4"/>
  <c r="EU88" i="4" s="1"/>
  <c r="EV89" i="4" s="1"/>
  <c r="EX89" i="4" s="1"/>
  <c r="ET83" i="4"/>
  <c r="EU83" i="4" s="1"/>
  <c r="EV84" i="4" s="1"/>
  <c r="EX84" i="4" s="1"/>
  <c r="EJ85" i="4"/>
  <c r="EK85" i="4" s="1"/>
  <c r="EL86" i="4" s="1"/>
  <c r="EN86" i="4" s="1"/>
  <c r="EO89" i="4"/>
  <c r="EP89" i="4" s="1"/>
  <c r="EQ90" i="4" s="1"/>
  <c r="ES90" i="4" s="1"/>
  <c r="EO79" i="4"/>
  <c r="EP79" i="4" s="1"/>
  <c r="EQ80" i="4" s="1"/>
  <c r="ES80" i="4" s="1"/>
  <c r="EY87" i="4"/>
  <c r="EZ87" i="4" s="1"/>
  <c r="FA88" i="4" s="1"/>
  <c r="FC88" i="4" s="1"/>
  <c r="FD86" i="4"/>
  <c r="FE86" i="4" s="1"/>
  <c r="FF87" i="4" s="1"/>
  <c r="FH87" i="4" s="1"/>
  <c r="EO84" i="4"/>
  <c r="EP84" i="4" s="1"/>
  <c r="EQ85" i="4" s="1"/>
  <c r="ES85" i="4" s="1"/>
  <c r="ET82" i="4"/>
  <c r="EU82" i="4" s="1"/>
  <c r="EV83" i="4" s="1"/>
  <c r="EX83" i="4" s="1"/>
  <c r="EE78" i="4"/>
  <c r="EF78" i="4" s="1"/>
  <c r="EG79" i="4" s="1"/>
  <c r="EI79" i="4" s="1"/>
  <c r="EE86" i="4"/>
  <c r="EF86" i="4" s="1"/>
  <c r="EG87" i="4" s="1"/>
  <c r="EI87" i="4" s="1"/>
  <c r="GC28" i="4"/>
  <c r="GD28" i="4" s="1"/>
  <c r="GE29" i="4" s="1"/>
  <c r="FS28" i="4"/>
  <c r="FT28" i="4" s="1"/>
  <c r="FU29" i="4" s="1"/>
  <c r="FW29" i="4" s="1"/>
  <c r="FN29" i="4"/>
  <c r="FO29" i="4" s="1"/>
  <c r="FP30" i="4" s="1"/>
  <c r="FR30" i="4" s="1"/>
  <c r="FS31" i="4"/>
  <c r="FT31" i="4" s="1"/>
  <c r="FU32" i="4" s="1"/>
  <c r="FW32" i="4" s="1"/>
  <c r="EO58" i="4"/>
  <c r="EP58" i="4" s="1"/>
  <c r="EQ59" i="4" s="1"/>
  <c r="ES59" i="4" s="1"/>
  <c r="EY65" i="4"/>
  <c r="EZ65" i="4" s="1"/>
  <c r="FA66" i="4" s="1"/>
  <c r="FC66" i="4" s="1"/>
  <c r="EO36" i="4"/>
  <c r="EP36" i="4" s="1"/>
  <c r="EQ37" i="4" s="1"/>
  <c r="ES37" i="4" s="1"/>
  <c r="ET31" i="4"/>
  <c r="EU31" i="4" s="1"/>
  <c r="EV32" i="4" s="1"/>
  <c r="EX32" i="4" s="1"/>
  <c r="EO32" i="4"/>
  <c r="EP32" i="4" s="1"/>
  <c r="EQ33" i="4" s="1"/>
  <c r="ES33" i="4" s="1"/>
  <c r="EO59" i="4"/>
  <c r="EP59" i="4" s="1"/>
  <c r="EQ60" i="4" s="1"/>
  <c r="ES60" i="4" s="1"/>
  <c r="EJ51" i="4"/>
  <c r="EK51" i="4" s="1"/>
  <c r="EL52" i="4" s="1"/>
  <c r="EN52" i="4" s="1"/>
  <c r="EO69" i="4"/>
  <c r="EP69" i="4" s="1"/>
  <c r="EQ70" i="4" s="1"/>
  <c r="ES70" i="4" s="1"/>
  <c r="EO39" i="4"/>
  <c r="EP39" i="4" s="1"/>
  <c r="EQ40" i="4" s="1"/>
  <c r="ES40" i="4" s="1"/>
  <c r="EJ67" i="4"/>
  <c r="EK67" i="4" s="1"/>
  <c r="EL68" i="4" s="1"/>
  <c r="EN68" i="4" s="1"/>
  <c r="ET75" i="4"/>
  <c r="EU75" i="4" s="1"/>
  <c r="EV76" i="4" s="1"/>
  <c r="EX76" i="4" s="1"/>
  <c r="ET76" i="4"/>
  <c r="EU76" i="4" s="1"/>
  <c r="EV77" i="4" s="1"/>
  <c r="EX77" i="4" s="1"/>
  <c r="ET58" i="4"/>
  <c r="EU58" i="4" s="1"/>
  <c r="EV59" i="4" s="1"/>
  <c r="EX59" i="4" s="1"/>
  <c r="ET68" i="4"/>
  <c r="EU68" i="4" s="1"/>
  <c r="EV69" i="4" s="1"/>
  <c r="EX69" i="4" s="1"/>
  <c r="ET63" i="4"/>
  <c r="EU63" i="4" s="1"/>
  <c r="EV64" i="4" s="1"/>
  <c r="EX64" i="4" s="1"/>
  <c r="EO40" i="4"/>
  <c r="EP40" i="4" s="1"/>
  <c r="EQ41" i="4" s="1"/>
  <c r="ES41" i="4" s="1"/>
  <c r="ET34" i="4"/>
  <c r="EU34" i="4" s="1"/>
  <c r="EV35" i="4" s="1"/>
  <c r="EX35" i="4" s="1"/>
  <c r="EO72" i="4"/>
  <c r="EP72" i="4" s="1"/>
  <c r="EQ73" i="4" s="1"/>
  <c r="ES73" i="4" s="1"/>
  <c r="EJ30" i="4"/>
  <c r="EK30" i="4" s="1"/>
  <c r="EL31" i="4" s="1"/>
  <c r="EN31" i="4" s="1"/>
  <c r="EO61" i="4"/>
  <c r="EP61" i="4" s="1"/>
  <c r="EQ62" i="4" s="1"/>
  <c r="ES62" i="4" s="1"/>
  <c r="EO70" i="4"/>
  <c r="EP70" i="4" s="1"/>
  <c r="EQ71" i="4" s="1"/>
  <c r="ES71" i="4" s="1"/>
  <c r="EO45" i="4"/>
  <c r="EP45" i="4" s="1"/>
  <c r="EQ46" i="4" s="1"/>
  <c r="ES46" i="4" s="1"/>
  <c r="ET48" i="4"/>
  <c r="EU48" i="4" s="1"/>
  <c r="EV49" i="4" s="1"/>
  <c r="EX49" i="4" s="1"/>
  <c r="EO34" i="4"/>
  <c r="EP34" i="4" s="1"/>
  <c r="EQ35" i="4" s="1"/>
  <c r="ES35" i="4" s="1"/>
  <c r="ET66" i="4"/>
  <c r="EU66" i="4" s="1"/>
  <c r="EV67" i="4" s="1"/>
  <c r="EX67" i="4" s="1"/>
  <c r="EO46" i="4"/>
  <c r="EP46" i="4" s="1"/>
  <c r="EQ47" i="4" s="1"/>
  <c r="ES47" i="4" s="1"/>
  <c r="EO38" i="4"/>
  <c r="EP38" i="4" s="1"/>
  <c r="EQ39" i="4" s="1"/>
  <c r="ES39" i="4" s="1"/>
  <c r="ET42" i="4"/>
  <c r="EU42" i="4" s="1"/>
  <c r="EV43" i="4" s="1"/>
  <c r="EX43" i="4" s="1"/>
  <c r="EO78" i="4"/>
  <c r="EP78" i="4" s="1"/>
  <c r="EQ79" i="4" s="1"/>
  <c r="ES79" i="4" s="1"/>
  <c r="EJ63" i="4"/>
  <c r="EK63" i="4" s="1"/>
  <c r="EL64" i="4" s="1"/>
  <c r="EN64" i="4" s="1"/>
  <c r="EO71" i="4"/>
  <c r="EP71" i="4" s="1"/>
  <c r="EQ72" i="4" s="1"/>
  <c r="ES72" i="4" s="1"/>
  <c r="EO37" i="4"/>
  <c r="EP37" i="4" s="1"/>
  <c r="EQ38" i="4" s="1"/>
  <c r="ES38" i="4" s="1"/>
  <c r="EO76" i="4"/>
  <c r="EP76" i="4" s="1"/>
  <c r="EQ77" i="4" s="1"/>
  <c r="ES77" i="4" s="1"/>
  <c r="EJ41" i="4"/>
  <c r="EK41" i="4" s="1"/>
  <c r="EL42" i="4" s="1"/>
  <c r="EN42" i="4" s="1"/>
  <c r="EO51" i="4"/>
  <c r="EP51" i="4" s="1"/>
  <c r="EQ52" i="4" s="1"/>
  <c r="ES52" i="4" s="1"/>
  <c r="EO49" i="4"/>
  <c r="EP49" i="4" s="1"/>
  <c r="EQ50" i="4" s="1"/>
  <c r="ES50" i="4" s="1"/>
  <c r="EJ55" i="4"/>
  <c r="EK55" i="4" s="1"/>
  <c r="EL56" i="4" s="1"/>
  <c r="EN56" i="4" s="1"/>
  <c r="ET55" i="4"/>
  <c r="EU55" i="4" s="1"/>
  <c r="EV56" i="4" s="1"/>
  <c r="EX56" i="4" s="1"/>
  <c r="ET78" i="4"/>
  <c r="EU78" i="4" s="1"/>
  <c r="EV79" i="4" s="1"/>
  <c r="EX79" i="4" s="1"/>
  <c r="ET51" i="4"/>
  <c r="EU51" i="4" s="1"/>
  <c r="EV52" i="4" s="1"/>
  <c r="EX52" i="4" s="1"/>
  <c r="ET44" i="4"/>
  <c r="EU44" i="4" s="1"/>
  <c r="EV45" i="4" s="1"/>
  <c r="EX45" i="4" s="1"/>
  <c r="EY75" i="4"/>
  <c r="EZ75" i="4" s="1"/>
  <c r="FA76" i="4" s="1"/>
  <c r="FC76" i="4" s="1"/>
  <c r="EY37" i="4"/>
  <c r="EZ37" i="4" s="1"/>
  <c r="FA38" i="4" s="1"/>
  <c r="FC38" i="4" s="1"/>
  <c r="ET54" i="4"/>
  <c r="EU54" i="4" s="1"/>
  <c r="EV55" i="4" s="1"/>
  <c r="EX55" i="4" s="1"/>
  <c r="EY55" i="4" s="1"/>
  <c r="EZ55" i="4" s="1"/>
  <c r="FA56" i="4" s="1"/>
  <c r="FC56" i="4" s="1"/>
  <c r="EO48" i="4"/>
  <c r="EP48" i="4" s="1"/>
  <c r="EQ49" i="4" s="1"/>
  <c r="ES49" i="4" s="1"/>
  <c r="EO44" i="4"/>
  <c r="EP44" i="4" s="1"/>
  <c r="EQ45" i="4" s="1"/>
  <c r="ES45" i="4" s="1"/>
  <c r="EO60" i="4"/>
  <c r="EP60" i="4" s="1"/>
  <c r="EQ61" i="4" s="1"/>
  <c r="ES61" i="4" s="1"/>
  <c r="EY68" i="4"/>
  <c r="EZ68" i="4" s="1"/>
  <c r="FA69" i="4" s="1"/>
  <c r="FC69" i="4" s="1"/>
  <c r="ET56" i="4"/>
  <c r="EU56" i="4" s="1"/>
  <c r="EV57" i="4" s="1"/>
  <c r="EX57" i="4" s="1"/>
  <c r="FD26" i="4"/>
  <c r="FE26" i="4" s="1"/>
  <c r="FF27" i="4" s="1"/>
  <c r="FH27" i="4" s="1"/>
  <c r="EO90" i="4" l="1"/>
  <c r="EP90" i="4" s="1"/>
  <c r="EJ87" i="4"/>
  <c r="EK87" i="4" s="1"/>
  <c r="EL88" i="4" s="1"/>
  <c r="EN88" i="4" s="1"/>
  <c r="EJ79" i="4"/>
  <c r="EK79" i="4" s="1"/>
  <c r="EL80" i="4" s="1"/>
  <c r="EN80" i="4" s="1"/>
  <c r="EY83" i="4"/>
  <c r="EZ83" i="4" s="1"/>
  <c r="FA84" i="4" s="1"/>
  <c r="FC84" i="4" s="1"/>
  <c r="ET85" i="4"/>
  <c r="EU85" i="4" s="1"/>
  <c r="EV86" i="4" s="1"/>
  <c r="EX86" i="4" s="1"/>
  <c r="FI87" i="4"/>
  <c r="FJ87" i="4" s="1"/>
  <c r="FK88" i="4" s="1"/>
  <c r="FM88" i="4" s="1"/>
  <c r="FD88" i="4"/>
  <c r="FE88" i="4" s="1"/>
  <c r="FF89" i="4" s="1"/>
  <c r="FH89" i="4" s="1"/>
  <c r="ET80" i="4"/>
  <c r="EU80" i="4" s="1"/>
  <c r="EV81" i="4" s="1"/>
  <c r="EX81" i="4" s="1"/>
  <c r="ET90" i="4"/>
  <c r="EU90" i="4" s="1"/>
  <c r="EO86" i="4"/>
  <c r="EP86" i="4" s="1"/>
  <c r="EQ87" i="4" s="1"/>
  <c r="ES87" i="4" s="1"/>
  <c r="EY84" i="4"/>
  <c r="EZ84" i="4" s="1"/>
  <c r="FA85" i="4" s="1"/>
  <c r="FC85" i="4" s="1"/>
  <c r="EY89" i="4"/>
  <c r="EZ89" i="4" s="1"/>
  <c r="FA90" i="4" s="1"/>
  <c r="FC90" i="4" s="1"/>
  <c r="FX29" i="4"/>
  <c r="FY29" i="4" s="1"/>
  <c r="FZ30" i="4" s="1"/>
  <c r="GB30" i="4" s="1"/>
  <c r="FS30" i="4"/>
  <c r="FT30" i="4" s="1"/>
  <c r="FU31" i="4" s="1"/>
  <c r="FW31" i="4" s="1"/>
  <c r="FX32" i="4"/>
  <c r="FY32" i="4" s="1"/>
  <c r="FZ33" i="4" s="1"/>
  <c r="GB33" i="4" s="1"/>
  <c r="ET35" i="4"/>
  <c r="EU35" i="4" s="1"/>
  <c r="EV36" i="4" s="1"/>
  <c r="EX36" i="4" s="1"/>
  <c r="EY35" i="4"/>
  <c r="EZ35" i="4" s="1"/>
  <c r="FA36" i="4" s="1"/>
  <c r="FC36" i="4" s="1"/>
  <c r="ET33" i="4"/>
  <c r="EU33" i="4" s="1"/>
  <c r="EV34" i="4" s="1"/>
  <c r="EX34" i="4" s="1"/>
  <c r="EO42" i="4"/>
  <c r="EP42" i="4" s="1"/>
  <c r="EQ43" i="4" s="1"/>
  <c r="ES43" i="4" s="1"/>
  <c r="EO31" i="4"/>
  <c r="EP31" i="4" s="1"/>
  <c r="EQ32" i="4" s="1"/>
  <c r="ES32" i="4" s="1"/>
  <c r="EY64" i="4"/>
  <c r="EZ64" i="4" s="1"/>
  <c r="FA65" i="4" s="1"/>
  <c r="FC65" i="4" s="1"/>
  <c r="ET37" i="4"/>
  <c r="EU37" i="4" s="1"/>
  <c r="EV38" i="4" s="1"/>
  <c r="EX38" i="4" s="1"/>
  <c r="EY57" i="4"/>
  <c r="EZ57" i="4" s="1"/>
  <c r="FA58" i="4" s="1"/>
  <c r="FC58" i="4" s="1"/>
  <c r="FD69" i="4"/>
  <c r="FE69" i="4" s="1"/>
  <c r="FF70" i="4" s="1"/>
  <c r="FH70" i="4" s="1"/>
  <c r="ET61" i="4"/>
  <c r="EU61" i="4" s="1"/>
  <c r="EV62" i="4" s="1"/>
  <c r="EX62" i="4" s="1"/>
  <c r="ET45" i="4"/>
  <c r="EU45" i="4" s="1"/>
  <c r="EV46" i="4" s="1"/>
  <c r="EX46" i="4" s="1"/>
  <c r="ET49" i="4"/>
  <c r="EU49" i="4" s="1"/>
  <c r="EV50" i="4" s="1"/>
  <c r="EX50" i="4" s="1"/>
  <c r="FD56" i="4"/>
  <c r="FE56" i="4" s="1"/>
  <c r="FF57" i="4" s="1"/>
  <c r="FH57" i="4" s="1"/>
  <c r="FD38" i="4"/>
  <c r="FE38" i="4" s="1"/>
  <c r="FF39" i="4" s="1"/>
  <c r="FH39" i="4" s="1"/>
  <c r="FD76" i="4"/>
  <c r="FE76" i="4" s="1"/>
  <c r="FF77" i="4" s="1"/>
  <c r="FH77" i="4" s="1"/>
  <c r="EY45" i="4"/>
  <c r="EZ45" i="4" s="1"/>
  <c r="FA46" i="4" s="1"/>
  <c r="FC46" i="4" s="1"/>
  <c r="EY52" i="4"/>
  <c r="EZ52" i="4" s="1"/>
  <c r="FA53" i="4" s="1"/>
  <c r="FC53" i="4" s="1"/>
  <c r="EY79" i="4"/>
  <c r="EZ79" i="4" s="1"/>
  <c r="FA80" i="4" s="1"/>
  <c r="FC80" i="4" s="1"/>
  <c r="EY56" i="4"/>
  <c r="EZ56" i="4" s="1"/>
  <c r="FA57" i="4" s="1"/>
  <c r="FC57" i="4" s="1"/>
  <c r="EO56" i="4"/>
  <c r="EP56" i="4" s="1"/>
  <c r="EQ57" i="4" s="1"/>
  <c r="ES57" i="4" s="1"/>
  <c r="ET50" i="4"/>
  <c r="EU50" i="4" s="1"/>
  <c r="EV51" i="4" s="1"/>
  <c r="EX51" i="4" s="1"/>
  <c r="ET52" i="4"/>
  <c r="EU52" i="4" s="1"/>
  <c r="EV53" i="4" s="1"/>
  <c r="EX53" i="4" s="1"/>
  <c r="ET77" i="4"/>
  <c r="EU77" i="4" s="1"/>
  <c r="EV78" i="4" s="1"/>
  <c r="EX78" i="4" s="1"/>
  <c r="ET38" i="4"/>
  <c r="EU38" i="4" s="1"/>
  <c r="EV39" i="4" s="1"/>
  <c r="EX39" i="4" s="1"/>
  <c r="EY39" i="4" s="1"/>
  <c r="EZ39" i="4" s="1"/>
  <c r="FA40" i="4" s="1"/>
  <c r="FC40" i="4" s="1"/>
  <c r="ET72" i="4"/>
  <c r="EU72" i="4" s="1"/>
  <c r="EV73" i="4" s="1"/>
  <c r="EX73" i="4" s="1"/>
  <c r="EO64" i="4"/>
  <c r="EP64" i="4" s="1"/>
  <c r="EQ65" i="4" s="1"/>
  <c r="ES65" i="4" s="1"/>
  <c r="ET79" i="4"/>
  <c r="EU79" i="4" s="1"/>
  <c r="EV80" i="4" s="1"/>
  <c r="EX80" i="4" s="1"/>
  <c r="EY43" i="4"/>
  <c r="EZ43" i="4" s="1"/>
  <c r="FA44" i="4" s="1"/>
  <c r="FC44" i="4" s="1"/>
  <c r="ET39" i="4"/>
  <c r="EU39" i="4" s="1"/>
  <c r="EV40" i="4" s="1"/>
  <c r="EX40" i="4" s="1"/>
  <c r="ET47" i="4"/>
  <c r="EU47" i="4" s="1"/>
  <c r="EV48" i="4" s="1"/>
  <c r="EX48" i="4" s="1"/>
  <c r="EY67" i="4"/>
  <c r="EZ67" i="4" s="1"/>
  <c r="FA68" i="4" s="1"/>
  <c r="FC68" i="4" s="1"/>
  <c r="EY49" i="4"/>
  <c r="EZ49" i="4" s="1"/>
  <c r="FA50" i="4" s="1"/>
  <c r="FC50" i="4" s="1"/>
  <c r="ET46" i="4"/>
  <c r="EU46" i="4" s="1"/>
  <c r="EV47" i="4" s="1"/>
  <c r="EX47" i="4" s="1"/>
  <c r="ET71" i="4"/>
  <c r="EU71" i="4" s="1"/>
  <c r="EV72" i="4" s="1"/>
  <c r="EX72" i="4" s="1"/>
  <c r="ET62" i="4"/>
  <c r="EU62" i="4" s="1"/>
  <c r="EV63" i="4" s="1"/>
  <c r="EX63" i="4" s="1"/>
  <c r="ET73" i="4"/>
  <c r="EU73" i="4" s="1"/>
  <c r="EV74" i="4" s="1"/>
  <c r="EX74" i="4" s="1"/>
  <c r="ET41" i="4"/>
  <c r="EU41" i="4" s="1"/>
  <c r="EV42" i="4" s="1"/>
  <c r="EX42" i="4" s="1"/>
  <c r="EY69" i="4"/>
  <c r="EZ69" i="4" s="1"/>
  <c r="FA70" i="4" s="1"/>
  <c r="FC70" i="4" s="1"/>
  <c r="EY59" i="4"/>
  <c r="EZ59" i="4" s="1"/>
  <c r="FA60" i="4" s="1"/>
  <c r="FC60" i="4" s="1"/>
  <c r="EY77" i="4"/>
  <c r="EZ77" i="4" s="1"/>
  <c r="FA78" i="4" s="1"/>
  <c r="FC78" i="4" s="1"/>
  <c r="EY76" i="4"/>
  <c r="EZ76" i="4" s="1"/>
  <c r="FA77" i="4" s="1"/>
  <c r="FC77" i="4" s="1"/>
  <c r="EO68" i="4"/>
  <c r="EP68" i="4" s="1"/>
  <c r="EQ69" i="4" s="1"/>
  <c r="ES69" i="4" s="1"/>
  <c r="ET40" i="4"/>
  <c r="EU40" i="4" s="1"/>
  <c r="EV41" i="4" s="1"/>
  <c r="EX41" i="4" s="1"/>
  <c r="ET70" i="4"/>
  <c r="EU70" i="4" s="1"/>
  <c r="EV71" i="4" s="1"/>
  <c r="EX71" i="4" s="1"/>
  <c r="EO52" i="4"/>
  <c r="EP52" i="4" s="1"/>
  <c r="EQ53" i="4" s="1"/>
  <c r="ES53" i="4" s="1"/>
  <c r="ET60" i="4"/>
  <c r="EU60" i="4" s="1"/>
  <c r="EV61" i="4" s="1"/>
  <c r="EX61" i="4" s="1"/>
  <c r="EY32" i="4"/>
  <c r="EZ32" i="4" s="1"/>
  <c r="FA33" i="4" s="1"/>
  <c r="FC33" i="4" s="1"/>
  <c r="FD66" i="4"/>
  <c r="FE66" i="4" s="1"/>
  <c r="FF67" i="4" s="1"/>
  <c r="FH67" i="4" s="1"/>
  <c r="ET59" i="4"/>
  <c r="EU59" i="4" s="1"/>
  <c r="EV60" i="4" s="1"/>
  <c r="EX60" i="4" s="1"/>
  <c r="FI27" i="4"/>
  <c r="FJ27" i="4" s="1"/>
  <c r="FK28" i="4" s="1"/>
  <c r="FM28" i="4" s="1"/>
  <c r="FD90" i="4" l="1"/>
  <c r="FE90" i="4"/>
  <c r="FD85" i="4"/>
  <c r="FE85" i="4"/>
  <c r="FF86" i="4" s="1"/>
  <c r="FH86" i="4" s="1"/>
  <c r="ET87" i="4"/>
  <c r="EU87" i="4"/>
  <c r="EV88" i="4" s="1"/>
  <c r="EX88" i="4" s="1"/>
  <c r="EY81" i="4"/>
  <c r="EZ81" i="4"/>
  <c r="FA82" i="4" s="1"/>
  <c r="FC82" i="4" s="1"/>
  <c r="FI89" i="4"/>
  <c r="FJ89" i="4"/>
  <c r="FK90" i="4" s="1"/>
  <c r="FM90" i="4" s="1"/>
  <c r="FN88" i="4"/>
  <c r="FO88" i="4"/>
  <c r="FP89" i="4" s="1"/>
  <c r="FR89" i="4" s="1"/>
  <c r="EY86" i="4"/>
  <c r="EZ86" i="4"/>
  <c r="FA87" i="4" s="1"/>
  <c r="FC87" i="4" s="1"/>
  <c r="FD84" i="4"/>
  <c r="FE84" i="4"/>
  <c r="FF85" i="4" s="1"/>
  <c r="FH85" i="4" s="1"/>
  <c r="FI85" i="4" s="1"/>
  <c r="FJ85" i="4" s="1"/>
  <c r="FK86" i="4" s="1"/>
  <c r="FM86" i="4" s="1"/>
  <c r="EO80" i="4"/>
  <c r="EP80" i="4"/>
  <c r="EQ81" i="4" s="1"/>
  <c r="ES81" i="4" s="1"/>
  <c r="EO88" i="4"/>
  <c r="EP88" i="4"/>
  <c r="EQ89" i="4" s="1"/>
  <c r="ES89" i="4" s="1"/>
  <c r="GC30" i="4"/>
  <c r="GD30" i="4" s="1"/>
  <c r="GE31" i="4" s="1"/>
  <c r="FX31" i="4"/>
  <c r="FY31" i="4" s="1"/>
  <c r="FZ32" i="4" s="1"/>
  <c r="GB32" i="4" s="1"/>
  <c r="GC33" i="4"/>
  <c r="GD33" i="4" s="1"/>
  <c r="GE34" i="4" s="1"/>
  <c r="EY80" i="4"/>
  <c r="EZ80" i="4" s="1"/>
  <c r="FA81" i="4" s="1"/>
  <c r="FC81" i="4" s="1"/>
  <c r="EY34" i="4"/>
  <c r="EZ34" i="4" s="1"/>
  <c r="FA35" i="4" s="1"/>
  <c r="FC35" i="4" s="1"/>
  <c r="EY60" i="4"/>
  <c r="EZ60" i="4" s="1"/>
  <c r="FA61" i="4" s="1"/>
  <c r="FC61" i="4" s="1"/>
  <c r="FI67" i="4"/>
  <c r="FJ67" i="4" s="1"/>
  <c r="FK68" i="4" s="1"/>
  <c r="FM68" i="4" s="1"/>
  <c r="FD33" i="4"/>
  <c r="FE33" i="4" s="1"/>
  <c r="FF34" i="4" s="1"/>
  <c r="FH34" i="4" s="1"/>
  <c r="EY61" i="4"/>
  <c r="EZ61" i="4" s="1"/>
  <c r="FA62" i="4" s="1"/>
  <c r="FC62" i="4" s="1"/>
  <c r="ET53" i="4"/>
  <c r="EU53" i="4" s="1"/>
  <c r="EV54" i="4" s="1"/>
  <c r="EX54" i="4" s="1"/>
  <c r="EY71" i="4"/>
  <c r="EZ71" i="4" s="1"/>
  <c r="FA72" i="4" s="1"/>
  <c r="FC72" i="4" s="1"/>
  <c r="EY41" i="4"/>
  <c r="EZ41" i="4" s="1"/>
  <c r="FA42" i="4" s="1"/>
  <c r="FC42" i="4" s="1"/>
  <c r="ET69" i="4"/>
  <c r="EU69" i="4" s="1"/>
  <c r="EV70" i="4" s="1"/>
  <c r="EX70" i="4" s="1"/>
  <c r="FD77" i="4"/>
  <c r="FE77" i="4" s="1"/>
  <c r="FF78" i="4" s="1"/>
  <c r="FH78" i="4" s="1"/>
  <c r="FD78" i="4"/>
  <c r="FE78" i="4" s="1"/>
  <c r="FF79" i="4" s="1"/>
  <c r="FH79" i="4" s="1"/>
  <c r="FD60" i="4"/>
  <c r="FE60" i="4" s="1"/>
  <c r="FF61" i="4" s="1"/>
  <c r="FH61" i="4" s="1"/>
  <c r="FD70" i="4"/>
  <c r="FE70" i="4" s="1"/>
  <c r="FF71" i="4" s="1"/>
  <c r="FH71" i="4" s="1"/>
  <c r="EY42" i="4"/>
  <c r="EZ42" i="4" s="1"/>
  <c r="FA43" i="4" s="1"/>
  <c r="FC43" i="4" s="1"/>
  <c r="EY74" i="4"/>
  <c r="EZ74" i="4" s="1"/>
  <c r="FA75" i="4" s="1"/>
  <c r="FC75" i="4" s="1"/>
  <c r="EY63" i="4"/>
  <c r="EZ63" i="4" s="1"/>
  <c r="FA64" i="4" s="1"/>
  <c r="FC64" i="4" s="1"/>
  <c r="EY72" i="4"/>
  <c r="EZ72" i="4" s="1"/>
  <c r="FA73" i="4" s="1"/>
  <c r="FC73" i="4" s="1"/>
  <c r="EY47" i="4"/>
  <c r="EZ47" i="4" s="1"/>
  <c r="FA48" i="4" s="1"/>
  <c r="FC48" i="4" s="1"/>
  <c r="FD50" i="4"/>
  <c r="FE50" i="4" s="1"/>
  <c r="FF51" i="4" s="1"/>
  <c r="FH51" i="4" s="1"/>
  <c r="FD68" i="4"/>
  <c r="FE68" i="4" s="1"/>
  <c r="FF69" i="4" s="1"/>
  <c r="FH69" i="4" s="1"/>
  <c r="EY48" i="4"/>
  <c r="EZ48" i="4" s="1"/>
  <c r="FA49" i="4" s="1"/>
  <c r="FC49" i="4" s="1"/>
  <c r="EY40" i="4"/>
  <c r="EZ40" i="4" s="1"/>
  <c r="FA41" i="4" s="1"/>
  <c r="FC41" i="4" s="1"/>
  <c r="FD44" i="4"/>
  <c r="FE44" i="4" s="1"/>
  <c r="FF45" i="4" s="1"/>
  <c r="FH45" i="4" s="1"/>
  <c r="ET65" i="4"/>
  <c r="EU65" i="4" s="1"/>
  <c r="EV66" i="4" s="1"/>
  <c r="EX66" i="4" s="1"/>
  <c r="EY73" i="4"/>
  <c r="EZ73" i="4" s="1"/>
  <c r="FA74" i="4" s="1"/>
  <c r="FC74" i="4" s="1"/>
  <c r="FD40" i="4"/>
  <c r="FE40" i="4" s="1"/>
  <c r="FF41" i="4" s="1"/>
  <c r="FH41" i="4" s="1"/>
  <c r="EY78" i="4"/>
  <c r="EZ78" i="4" s="1"/>
  <c r="FA79" i="4" s="1"/>
  <c r="FC79" i="4" s="1"/>
  <c r="EY53" i="4"/>
  <c r="EZ53" i="4" s="1"/>
  <c r="FA54" i="4" s="1"/>
  <c r="FC54" i="4" s="1"/>
  <c r="EY51" i="4"/>
  <c r="EZ51" i="4" s="1"/>
  <c r="FA52" i="4" s="1"/>
  <c r="FC52" i="4" s="1"/>
  <c r="ET57" i="4"/>
  <c r="EU57" i="4" s="1"/>
  <c r="EV58" i="4" s="1"/>
  <c r="EX58" i="4" s="1"/>
  <c r="FD57" i="4"/>
  <c r="FE57" i="4" s="1"/>
  <c r="FF58" i="4" s="1"/>
  <c r="FH58" i="4" s="1"/>
  <c r="FD80" i="4"/>
  <c r="FE80" i="4" s="1"/>
  <c r="FF81" i="4" s="1"/>
  <c r="FH81" i="4" s="1"/>
  <c r="FD53" i="4"/>
  <c r="FE53" i="4" s="1"/>
  <c r="FF54" i="4" s="1"/>
  <c r="FH54" i="4" s="1"/>
  <c r="FD46" i="4"/>
  <c r="FE46" i="4" s="1"/>
  <c r="FF47" i="4" s="1"/>
  <c r="FH47" i="4" s="1"/>
  <c r="FI77" i="4"/>
  <c r="FJ77" i="4" s="1"/>
  <c r="FK78" i="4" s="1"/>
  <c r="FM78" i="4" s="1"/>
  <c r="FI39" i="4"/>
  <c r="FJ39" i="4" s="1"/>
  <c r="FK40" i="4" s="1"/>
  <c r="FM40" i="4" s="1"/>
  <c r="FI57" i="4"/>
  <c r="FJ57" i="4" s="1"/>
  <c r="FK58" i="4" s="1"/>
  <c r="FM58" i="4" s="1"/>
  <c r="EY50" i="4"/>
  <c r="EZ50" i="4" s="1"/>
  <c r="FA51" i="4" s="1"/>
  <c r="FC51" i="4" s="1"/>
  <c r="EY46" i="4"/>
  <c r="EZ46" i="4" s="1"/>
  <c r="FA47" i="4" s="1"/>
  <c r="FC47" i="4" s="1"/>
  <c r="FD47" i="4" s="1"/>
  <c r="FE47" i="4" s="1"/>
  <c r="FF48" i="4" s="1"/>
  <c r="FH48" i="4" s="1"/>
  <c r="EY62" i="4"/>
  <c r="EZ62" i="4" s="1"/>
  <c r="FA63" i="4" s="1"/>
  <c r="FC63" i="4" s="1"/>
  <c r="FD63" i="4" s="1"/>
  <c r="FE63" i="4" s="1"/>
  <c r="FF64" i="4" s="1"/>
  <c r="FH64" i="4" s="1"/>
  <c r="FI70" i="4"/>
  <c r="FJ70" i="4" s="1"/>
  <c r="FK71" i="4" s="1"/>
  <c r="FM71" i="4" s="1"/>
  <c r="FD58" i="4"/>
  <c r="FE58" i="4" s="1"/>
  <c r="FF59" i="4" s="1"/>
  <c r="FH59" i="4" s="1"/>
  <c r="EY38" i="4"/>
  <c r="EZ38" i="4" s="1"/>
  <c r="FA39" i="4" s="1"/>
  <c r="FC39" i="4" s="1"/>
  <c r="FD39" i="4" s="1"/>
  <c r="FE39" i="4" s="1"/>
  <c r="FF40" i="4" s="1"/>
  <c r="FH40" i="4" s="1"/>
  <c r="FD65" i="4"/>
  <c r="FE65" i="4" s="1"/>
  <c r="FF66" i="4" s="1"/>
  <c r="FH66" i="4" s="1"/>
  <c r="ET32" i="4"/>
  <c r="EU32" i="4" s="1"/>
  <c r="EV33" i="4" s="1"/>
  <c r="EX33" i="4" s="1"/>
  <c r="ET43" i="4"/>
  <c r="EU43" i="4" s="1"/>
  <c r="EV44" i="4" s="1"/>
  <c r="EX44" i="4" s="1"/>
  <c r="FD36" i="4"/>
  <c r="FE36" i="4" s="1"/>
  <c r="FF37" i="4" s="1"/>
  <c r="FH37" i="4" s="1"/>
  <c r="EY36" i="4"/>
  <c r="EZ36" i="4" s="1"/>
  <c r="FA37" i="4" s="1"/>
  <c r="FC37" i="4" s="1"/>
  <c r="FN28" i="4"/>
  <c r="FO28" i="4" s="1"/>
  <c r="FP29" i="4" s="1"/>
  <c r="FR29" i="4" s="1"/>
  <c r="ET89" i="4" l="1"/>
  <c r="EU89" i="4" s="1"/>
  <c r="EV90" i="4" s="1"/>
  <c r="EX90" i="4" s="1"/>
  <c r="ET81" i="4"/>
  <c r="EU81" i="4" s="1"/>
  <c r="EV82" i="4" s="1"/>
  <c r="EX82" i="4" s="1"/>
  <c r="FN86" i="4"/>
  <c r="FO86" i="4" s="1"/>
  <c r="FP87" i="4" s="1"/>
  <c r="FR87" i="4" s="1"/>
  <c r="FS87" i="4" s="1"/>
  <c r="FT87" i="4" s="1"/>
  <c r="FU88" i="4" s="1"/>
  <c r="FW88" i="4" s="1"/>
  <c r="FX88" i="4" s="1"/>
  <c r="FY88" i="4" s="1"/>
  <c r="FZ89" i="4" s="1"/>
  <c r="GB89" i="4" s="1"/>
  <c r="GC89" i="4" s="1"/>
  <c r="GD89" i="4" s="1"/>
  <c r="GE90" i="4" s="1"/>
  <c r="FD87" i="4"/>
  <c r="FE87" i="4" s="1"/>
  <c r="FF88" i="4" s="1"/>
  <c r="FH88" i="4" s="1"/>
  <c r="FS89" i="4"/>
  <c r="FT89" i="4" s="1"/>
  <c r="FU90" i="4" s="1"/>
  <c r="FW90" i="4" s="1"/>
  <c r="FX90" i="4" s="1"/>
  <c r="FY90" i="4" s="1"/>
  <c r="FN90" i="4"/>
  <c r="FO90" i="4" s="1"/>
  <c r="FD82" i="4"/>
  <c r="FE82" i="4" s="1"/>
  <c r="FF83" i="4" s="1"/>
  <c r="FH83" i="4" s="1"/>
  <c r="EY88" i="4"/>
  <c r="EZ88" i="4" s="1"/>
  <c r="FA89" i="4" s="1"/>
  <c r="FC89" i="4" s="1"/>
  <c r="FI86" i="4"/>
  <c r="FJ86" i="4" s="1"/>
  <c r="FK87" i="4" s="1"/>
  <c r="FM87" i="4" s="1"/>
  <c r="GC32" i="4"/>
  <c r="GD32" i="4" s="1"/>
  <c r="GE33" i="4" s="1"/>
  <c r="EY33" i="4"/>
  <c r="EZ33" i="4" s="1"/>
  <c r="FA34" i="4" s="1"/>
  <c r="FC34" i="4" s="1"/>
  <c r="FN78" i="4"/>
  <c r="FO78" i="4" s="1"/>
  <c r="FP79" i="4" s="1"/>
  <c r="FR79" i="4" s="1"/>
  <c r="FD37" i="4"/>
  <c r="FE37" i="4" s="1"/>
  <c r="FF38" i="4" s="1"/>
  <c r="FH38" i="4" s="1"/>
  <c r="FI37" i="4"/>
  <c r="FJ37" i="4" s="1"/>
  <c r="FK38" i="4" s="1"/>
  <c r="FM38" i="4" s="1"/>
  <c r="EY44" i="4"/>
  <c r="EZ44" i="4" s="1"/>
  <c r="FA45" i="4" s="1"/>
  <c r="FC45" i="4" s="1"/>
  <c r="FI66" i="4"/>
  <c r="FJ66" i="4" s="1"/>
  <c r="FK67" i="4" s="1"/>
  <c r="FM67" i="4" s="1"/>
  <c r="FI40" i="4"/>
  <c r="FJ40" i="4" s="1"/>
  <c r="FK41" i="4" s="1"/>
  <c r="FM41" i="4" s="1"/>
  <c r="FI59" i="4"/>
  <c r="FJ59" i="4" s="1"/>
  <c r="FK60" i="4" s="1"/>
  <c r="FM60" i="4" s="1"/>
  <c r="FN71" i="4"/>
  <c r="FO71" i="4" s="1"/>
  <c r="FP72" i="4" s="1"/>
  <c r="FR72" i="4" s="1"/>
  <c r="FI64" i="4"/>
  <c r="FJ64" i="4" s="1"/>
  <c r="FK65" i="4" s="1"/>
  <c r="FM65" i="4" s="1"/>
  <c r="FI48" i="4"/>
  <c r="FJ48" i="4" s="1"/>
  <c r="FK49" i="4" s="1"/>
  <c r="FM49" i="4" s="1"/>
  <c r="FD51" i="4"/>
  <c r="FE51" i="4" s="1"/>
  <c r="FF52" i="4" s="1"/>
  <c r="FH52" i="4" s="1"/>
  <c r="FN58" i="4"/>
  <c r="FO58" i="4" s="1"/>
  <c r="FP59" i="4" s="1"/>
  <c r="FR59" i="4" s="1"/>
  <c r="FN40" i="4"/>
  <c r="FO40" i="4" s="1"/>
  <c r="FP41" i="4" s="1"/>
  <c r="FR41" i="4" s="1"/>
  <c r="FI47" i="4"/>
  <c r="FJ47" i="4" s="1"/>
  <c r="FK48" i="4" s="1"/>
  <c r="FM48" i="4" s="1"/>
  <c r="FI54" i="4"/>
  <c r="FJ54" i="4" s="1"/>
  <c r="FK55" i="4" s="1"/>
  <c r="FM55" i="4" s="1"/>
  <c r="FI81" i="4"/>
  <c r="FJ81" i="4" s="1"/>
  <c r="FK82" i="4" s="1"/>
  <c r="FM82" i="4" s="1"/>
  <c r="FI58" i="4"/>
  <c r="FJ58" i="4" s="1"/>
  <c r="FK59" i="4" s="1"/>
  <c r="FM59" i="4" s="1"/>
  <c r="EY58" i="4"/>
  <c r="EZ58" i="4" s="1"/>
  <c r="FA59" i="4" s="1"/>
  <c r="FC59" i="4" s="1"/>
  <c r="FD52" i="4"/>
  <c r="FE52" i="4" s="1"/>
  <c r="FF53" i="4" s="1"/>
  <c r="FH53" i="4" s="1"/>
  <c r="FD54" i="4"/>
  <c r="FE54" i="4" s="1"/>
  <c r="FF55" i="4" s="1"/>
  <c r="FH55" i="4" s="1"/>
  <c r="FD79" i="4"/>
  <c r="FE79" i="4" s="1"/>
  <c r="FF80" i="4" s="1"/>
  <c r="FH80" i="4" s="1"/>
  <c r="FI41" i="4"/>
  <c r="FJ41" i="4" s="1"/>
  <c r="FK42" i="4" s="1"/>
  <c r="FM42" i="4" s="1"/>
  <c r="FD74" i="4"/>
  <c r="FE74" i="4" s="1"/>
  <c r="FF75" i="4" s="1"/>
  <c r="FH75" i="4" s="1"/>
  <c r="EY66" i="4"/>
  <c r="EZ66" i="4" s="1"/>
  <c r="FA67" i="4" s="1"/>
  <c r="FC67" i="4" s="1"/>
  <c r="FI45" i="4"/>
  <c r="FJ45" i="4" s="1"/>
  <c r="FK46" i="4" s="1"/>
  <c r="FM46" i="4" s="1"/>
  <c r="FD41" i="4"/>
  <c r="FE41" i="4" s="1"/>
  <c r="FF42" i="4" s="1"/>
  <c r="FH42" i="4" s="1"/>
  <c r="FD49" i="4"/>
  <c r="FE49" i="4" s="1"/>
  <c r="FF50" i="4" s="1"/>
  <c r="FH50" i="4" s="1"/>
  <c r="FI69" i="4"/>
  <c r="FJ69" i="4" s="1"/>
  <c r="FK70" i="4" s="1"/>
  <c r="FM70" i="4" s="1"/>
  <c r="FI51" i="4"/>
  <c r="FJ51" i="4" s="1"/>
  <c r="FK52" i="4" s="1"/>
  <c r="FM52" i="4" s="1"/>
  <c r="FD48" i="4"/>
  <c r="FE48" i="4" s="1"/>
  <c r="FF49" i="4" s="1"/>
  <c r="FH49" i="4" s="1"/>
  <c r="FD73" i="4"/>
  <c r="FE73" i="4" s="1"/>
  <c r="FF74" i="4" s="1"/>
  <c r="FH74" i="4" s="1"/>
  <c r="FD64" i="4"/>
  <c r="FE64" i="4" s="1"/>
  <c r="FF65" i="4" s="1"/>
  <c r="FH65" i="4" s="1"/>
  <c r="FD75" i="4"/>
  <c r="FE75" i="4" s="1"/>
  <c r="FF76" i="4" s="1"/>
  <c r="FH76" i="4" s="1"/>
  <c r="FD43" i="4"/>
  <c r="FE43" i="4" s="1"/>
  <c r="FF44" i="4" s="1"/>
  <c r="FH44" i="4" s="1"/>
  <c r="FI71" i="4"/>
  <c r="FJ71" i="4" s="1"/>
  <c r="FK72" i="4" s="1"/>
  <c r="FM72" i="4" s="1"/>
  <c r="FI61" i="4"/>
  <c r="FJ61" i="4" s="1"/>
  <c r="FK62" i="4" s="1"/>
  <c r="FM62" i="4" s="1"/>
  <c r="FI79" i="4"/>
  <c r="FJ79" i="4" s="1"/>
  <c r="FK80" i="4" s="1"/>
  <c r="FM80" i="4" s="1"/>
  <c r="FI78" i="4"/>
  <c r="FJ78" i="4" s="1"/>
  <c r="FK79" i="4" s="1"/>
  <c r="FM79" i="4" s="1"/>
  <c r="EY70" i="4"/>
  <c r="EZ70" i="4" s="1"/>
  <c r="FA71" i="4" s="1"/>
  <c r="FC71" i="4" s="1"/>
  <c r="FD42" i="4"/>
  <c r="FE42" i="4" s="1"/>
  <c r="FF43" i="4" s="1"/>
  <c r="FH43" i="4" s="1"/>
  <c r="FD72" i="4"/>
  <c r="FE72" i="4" s="1"/>
  <c r="FF73" i="4" s="1"/>
  <c r="FH73" i="4" s="1"/>
  <c r="EY54" i="4"/>
  <c r="EZ54" i="4" s="1"/>
  <c r="FA55" i="4" s="1"/>
  <c r="FC55" i="4" s="1"/>
  <c r="FD62" i="4"/>
  <c r="FE62" i="4" s="1"/>
  <c r="FF63" i="4" s="1"/>
  <c r="FH63" i="4" s="1"/>
  <c r="FI34" i="4"/>
  <c r="FJ34" i="4" s="1"/>
  <c r="FK35" i="4" s="1"/>
  <c r="FM35" i="4" s="1"/>
  <c r="FN68" i="4"/>
  <c r="FO68" i="4" s="1"/>
  <c r="FP69" i="4" s="1"/>
  <c r="FR69" i="4" s="1"/>
  <c r="FD61" i="4"/>
  <c r="FE61" i="4" s="1"/>
  <c r="FF62" i="4" s="1"/>
  <c r="FH62" i="4" s="1"/>
  <c r="FD35" i="4"/>
  <c r="FE35" i="4" s="1"/>
  <c r="FF36" i="4" s="1"/>
  <c r="FH36" i="4" s="1"/>
  <c r="FD81" i="4"/>
  <c r="FE81" i="4" s="1"/>
  <c r="FF82" i="4" s="1"/>
  <c r="FH82" i="4" s="1"/>
  <c r="FS29" i="4"/>
  <c r="FT29" i="4" s="1"/>
  <c r="FU30" i="4" s="1"/>
  <c r="FW30" i="4" s="1"/>
  <c r="FN87" i="4" l="1"/>
  <c r="FO87" i="4" s="1"/>
  <c r="FP88" i="4" s="1"/>
  <c r="FR88" i="4" s="1"/>
  <c r="FD89" i="4"/>
  <c r="FE89" i="4" s="1"/>
  <c r="FF90" i="4" s="1"/>
  <c r="FH90" i="4" s="1"/>
  <c r="FI83" i="4"/>
  <c r="FJ83" i="4" s="1"/>
  <c r="FK84" i="4" s="1"/>
  <c r="FM84" i="4" s="1"/>
  <c r="FI88" i="4"/>
  <c r="FJ88" i="4" s="1"/>
  <c r="FK89" i="4" s="1"/>
  <c r="FM89" i="4" s="1"/>
  <c r="EY82" i="4"/>
  <c r="EZ82" i="4" s="1"/>
  <c r="FA83" i="4" s="1"/>
  <c r="FC83" i="4" s="1"/>
  <c r="EY90" i="4"/>
  <c r="EZ90" i="4" s="1"/>
  <c r="FS41" i="4"/>
  <c r="FT41" i="4" s="1"/>
  <c r="FU42" i="4" s="1"/>
  <c r="FW42" i="4" s="1"/>
  <c r="FS79" i="4"/>
  <c r="FT79" i="4" s="1"/>
  <c r="FU80" i="4" s="1"/>
  <c r="FW80" i="4" s="1"/>
  <c r="FI82" i="4"/>
  <c r="FJ82" i="4" s="1"/>
  <c r="FK83" i="4" s="1"/>
  <c r="FM83" i="4" s="1"/>
  <c r="FI36" i="4"/>
  <c r="FJ36" i="4" s="1"/>
  <c r="FK37" i="4" s="1"/>
  <c r="FM37" i="4" s="1"/>
  <c r="FI62" i="4"/>
  <c r="FJ62" i="4" s="1"/>
  <c r="FK63" i="4" s="1"/>
  <c r="FM63" i="4" s="1"/>
  <c r="FN35" i="4"/>
  <c r="FO35" i="4" s="1"/>
  <c r="FP36" i="4" s="1"/>
  <c r="FR36" i="4" s="1"/>
  <c r="FI63" i="4"/>
  <c r="FJ63" i="4" s="1"/>
  <c r="FK64" i="4" s="1"/>
  <c r="FM64" i="4" s="1"/>
  <c r="FD55" i="4"/>
  <c r="FE55" i="4" s="1"/>
  <c r="FF56" i="4" s="1"/>
  <c r="FH56" i="4" s="1"/>
  <c r="FI73" i="4"/>
  <c r="FJ73" i="4" s="1"/>
  <c r="FK74" i="4" s="1"/>
  <c r="FM74" i="4" s="1"/>
  <c r="FI43" i="4"/>
  <c r="FJ43" i="4" s="1"/>
  <c r="FK44" i="4" s="1"/>
  <c r="FM44" i="4" s="1"/>
  <c r="FD71" i="4"/>
  <c r="FE71" i="4" s="1"/>
  <c r="FF72" i="4" s="1"/>
  <c r="FH72" i="4" s="1"/>
  <c r="FN79" i="4"/>
  <c r="FO79" i="4" s="1"/>
  <c r="FP80" i="4" s="1"/>
  <c r="FR80" i="4" s="1"/>
  <c r="FN80" i="4"/>
  <c r="FO80" i="4" s="1"/>
  <c r="FP81" i="4" s="1"/>
  <c r="FR81" i="4" s="1"/>
  <c r="FN62" i="4"/>
  <c r="FO62" i="4" s="1"/>
  <c r="FP63" i="4" s="1"/>
  <c r="FR63" i="4" s="1"/>
  <c r="FS63" i="4" s="1"/>
  <c r="FT63" i="4" s="1"/>
  <c r="FU64" i="4" s="1"/>
  <c r="FW64" i="4" s="1"/>
  <c r="FI44" i="4"/>
  <c r="FJ44" i="4" s="1"/>
  <c r="FK45" i="4" s="1"/>
  <c r="FM45" i="4" s="1"/>
  <c r="FI76" i="4"/>
  <c r="FJ76" i="4" s="1"/>
  <c r="FK77" i="4" s="1"/>
  <c r="FM77" i="4" s="1"/>
  <c r="FI65" i="4"/>
  <c r="FJ65" i="4" s="1"/>
  <c r="FK66" i="4" s="1"/>
  <c r="FM66" i="4" s="1"/>
  <c r="FI74" i="4"/>
  <c r="FJ74" i="4" s="1"/>
  <c r="FK75" i="4" s="1"/>
  <c r="FM75" i="4" s="1"/>
  <c r="FI49" i="4"/>
  <c r="FJ49" i="4" s="1"/>
  <c r="FK50" i="4" s="1"/>
  <c r="FM50" i="4" s="1"/>
  <c r="FN52" i="4"/>
  <c r="FO52" i="4" s="1"/>
  <c r="FP53" i="4" s="1"/>
  <c r="FR53" i="4" s="1"/>
  <c r="FN70" i="4"/>
  <c r="FO70" i="4" s="1"/>
  <c r="FP71" i="4" s="1"/>
  <c r="FR71" i="4" s="1"/>
  <c r="FI50" i="4"/>
  <c r="FJ50" i="4" s="1"/>
  <c r="FK51" i="4" s="1"/>
  <c r="FM51" i="4" s="1"/>
  <c r="FI42" i="4"/>
  <c r="FJ42" i="4" s="1"/>
  <c r="FK43" i="4" s="1"/>
  <c r="FM43" i="4" s="1"/>
  <c r="FN46" i="4"/>
  <c r="FO46" i="4" s="1"/>
  <c r="FP47" i="4" s="1"/>
  <c r="FR47" i="4" s="1"/>
  <c r="FD67" i="4"/>
  <c r="FE67" i="4" s="1"/>
  <c r="FF68" i="4" s="1"/>
  <c r="FH68" i="4" s="1"/>
  <c r="FI75" i="4"/>
  <c r="FJ75" i="4" s="1"/>
  <c r="FK76" i="4" s="1"/>
  <c r="FM76" i="4" s="1"/>
  <c r="FN42" i="4"/>
  <c r="FO42" i="4" s="1"/>
  <c r="FP43" i="4" s="1"/>
  <c r="FR43" i="4" s="1"/>
  <c r="FI80" i="4"/>
  <c r="FJ80" i="4" s="1"/>
  <c r="FK81" i="4" s="1"/>
  <c r="FM81" i="4" s="1"/>
  <c r="FI55" i="4"/>
  <c r="FJ55" i="4" s="1"/>
  <c r="FK56" i="4" s="1"/>
  <c r="FM56" i="4" s="1"/>
  <c r="FI53" i="4"/>
  <c r="FJ53" i="4" s="1"/>
  <c r="FK54" i="4" s="1"/>
  <c r="FM54" i="4" s="1"/>
  <c r="FD59" i="4"/>
  <c r="FE59" i="4" s="1"/>
  <c r="FF60" i="4" s="1"/>
  <c r="FH60" i="4" s="1"/>
  <c r="FN59" i="4"/>
  <c r="FO59" i="4" s="1"/>
  <c r="FP60" i="4" s="1"/>
  <c r="FR60" i="4" s="1"/>
  <c r="FN82" i="4"/>
  <c r="FO82" i="4" s="1"/>
  <c r="FP83" i="4" s="1"/>
  <c r="FR83" i="4" s="1"/>
  <c r="FN55" i="4"/>
  <c r="FO55" i="4" s="1"/>
  <c r="FP56" i="4" s="1"/>
  <c r="FR56" i="4" s="1"/>
  <c r="FN48" i="4"/>
  <c r="FO48" i="4" s="1"/>
  <c r="FP49" i="4" s="1"/>
  <c r="FR49" i="4" s="1"/>
  <c r="FS59" i="4"/>
  <c r="FT59" i="4" s="1"/>
  <c r="FU60" i="4" s="1"/>
  <c r="FW60" i="4" s="1"/>
  <c r="FI52" i="4"/>
  <c r="FJ52" i="4" s="1"/>
  <c r="FK53" i="4" s="1"/>
  <c r="FM53" i="4" s="1"/>
  <c r="FN49" i="4"/>
  <c r="FO49" i="4" s="1"/>
  <c r="FP50" i="4" s="1"/>
  <c r="FR50" i="4" s="1"/>
  <c r="FN65" i="4"/>
  <c r="FO65" i="4" s="1"/>
  <c r="FP66" i="4" s="1"/>
  <c r="FR66" i="4" s="1"/>
  <c r="FS72" i="4"/>
  <c r="FT72" i="4" s="1"/>
  <c r="FU73" i="4" s="1"/>
  <c r="FW73" i="4" s="1"/>
  <c r="FN60" i="4"/>
  <c r="FO60" i="4" s="1"/>
  <c r="FP61" i="4" s="1"/>
  <c r="FR61" i="4" s="1"/>
  <c r="FN41" i="4"/>
  <c r="FO41" i="4" s="1"/>
  <c r="FP42" i="4" s="1"/>
  <c r="FR42" i="4" s="1"/>
  <c r="FN67" i="4"/>
  <c r="FO67" i="4" s="1"/>
  <c r="FP68" i="4" s="1"/>
  <c r="FR68" i="4" s="1"/>
  <c r="FD45" i="4"/>
  <c r="FE45" i="4" s="1"/>
  <c r="FF46" i="4" s="1"/>
  <c r="FH46" i="4" s="1"/>
  <c r="FN38" i="4"/>
  <c r="FO38" i="4" s="1"/>
  <c r="FP39" i="4" s="1"/>
  <c r="FR39" i="4" s="1"/>
  <c r="FI38" i="4"/>
  <c r="FJ38" i="4" s="1"/>
  <c r="FK39" i="4" s="1"/>
  <c r="FM39" i="4" s="1"/>
  <c r="FD34" i="4"/>
  <c r="FE34" i="4" s="1"/>
  <c r="FF35" i="4" s="1"/>
  <c r="FH35" i="4" s="1"/>
  <c r="FS69" i="4"/>
  <c r="FT69" i="4" s="1"/>
  <c r="FU70" i="4" s="1"/>
  <c r="FW70" i="4" s="1"/>
  <c r="FN72" i="4"/>
  <c r="FO72" i="4" s="1"/>
  <c r="FP73" i="4" s="1"/>
  <c r="FR73" i="4" s="1"/>
  <c r="FX30" i="4"/>
  <c r="FY30" i="4" s="1"/>
  <c r="FZ31" i="4" s="1"/>
  <c r="GB31" i="4" s="1"/>
  <c r="FD83" i="4" l="1"/>
  <c r="FE83" i="4" s="1"/>
  <c r="FF84" i="4" s="1"/>
  <c r="FH84" i="4" s="1"/>
  <c r="FN89" i="4"/>
  <c r="FO89" i="4" s="1"/>
  <c r="FP90" i="4" s="1"/>
  <c r="FR90" i="4" s="1"/>
  <c r="FN84" i="4"/>
  <c r="FO84" i="4" s="1"/>
  <c r="FP85" i="4" s="1"/>
  <c r="FR85" i="4" s="1"/>
  <c r="FI90" i="4"/>
  <c r="FJ90" i="4" s="1"/>
  <c r="FS88" i="4"/>
  <c r="FT88" i="4" s="1"/>
  <c r="FU89" i="4" s="1"/>
  <c r="FW89" i="4" s="1"/>
  <c r="FS83" i="4"/>
  <c r="FT83" i="4" s="1"/>
  <c r="FU84" i="4" s="1"/>
  <c r="FW84" i="4" s="1"/>
  <c r="FS71" i="4"/>
  <c r="FT71" i="4" s="1"/>
  <c r="FU72" i="4" s="1"/>
  <c r="FW72" i="4" s="1"/>
  <c r="FX64" i="4"/>
  <c r="FY64" i="4" s="1"/>
  <c r="FZ65" i="4" s="1"/>
  <c r="GB65" i="4" s="1"/>
  <c r="FS39" i="4"/>
  <c r="FT39" i="4" s="1"/>
  <c r="FU40" i="4" s="1"/>
  <c r="FW40" i="4" s="1"/>
  <c r="FS43" i="4"/>
  <c r="FT43" i="4" s="1"/>
  <c r="FU44" i="4" s="1"/>
  <c r="FW44" i="4" s="1"/>
  <c r="FS53" i="4"/>
  <c r="FT53" i="4" s="1"/>
  <c r="FU54" i="4" s="1"/>
  <c r="FW54" i="4" s="1"/>
  <c r="FI56" i="4"/>
  <c r="FJ56" i="4" s="1"/>
  <c r="FK57" i="4" s="1"/>
  <c r="FM57" i="4" s="1"/>
  <c r="FX70" i="4"/>
  <c r="FY70" i="4" s="1"/>
  <c r="FZ71" i="4" s="1"/>
  <c r="GB71" i="4" s="1"/>
  <c r="GC71" i="4" s="1"/>
  <c r="GD71" i="4" s="1"/>
  <c r="GE72" i="4" s="1"/>
  <c r="FN39" i="4"/>
  <c r="FO39" i="4" s="1"/>
  <c r="FP40" i="4" s="1"/>
  <c r="FR40" i="4" s="1"/>
  <c r="FI46" i="4"/>
  <c r="FJ46" i="4" s="1"/>
  <c r="FK47" i="4" s="1"/>
  <c r="FM47" i="4" s="1"/>
  <c r="FS42" i="4"/>
  <c r="FT42" i="4" s="1"/>
  <c r="FU43" i="4" s="1"/>
  <c r="FW43" i="4" s="1"/>
  <c r="FX73" i="4"/>
  <c r="FY73" i="4" s="1"/>
  <c r="FZ74" i="4" s="1"/>
  <c r="GB74" i="4" s="1"/>
  <c r="FS50" i="4"/>
  <c r="FT50" i="4" s="1"/>
  <c r="FU51" i="4" s="1"/>
  <c r="FW51" i="4" s="1"/>
  <c r="FX60" i="4"/>
  <c r="FY60" i="4" s="1"/>
  <c r="FZ61" i="4" s="1"/>
  <c r="GB61" i="4" s="1"/>
  <c r="FS56" i="4"/>
  <c r="FT56" i="4" s="1"/>
  <c r="FU57" i="4" s="1"/>
  <c r="FW57" i="4" s="1"/>
  <c r="FS60" i="4"/>
  <c r="FT60" i="4" s="1"/>
  <c r="FU61" i="4" s="1"/>
  <c r="FW61" i="4" s="1"/>
  <c r="FN54" i="4"/>
  <c r="FO54" i="4" s="1"/>
  <c r="FP55" i="4" s="1"/>
  <c r="FR55" i="4" s="1"/>
  <c r="FN81" i="4"/>
  <c r="FO81" i="4" s="1"/>
  <c r="FP82" i="4" s="1"/>
  <c r="FR82" i="4" s="1"/>
  <c r="FN76" i="4"/>
  <c r="FO76" i="4" s="1"/>
  <c r="FP77" i="4" s="1"/>
  <c r="FR77" i="4" s="1"/>
  <c r="FS47" i="4"/>
  <c r="FT47" i="4" s="1"/>
  <c r="FU48" i="4" s="1"/>
  <c r="FW48" i="4" s="1"/>
  <c r="FN51" i="4"/>
  <c r="FO51" i="4" s="1"/>
  <c r="FP52" i="4" s="1"/>
  <c r="FR52" i="4" s="1"/>
  <c r="FN50" i="4"/>
  <c r="FO50" i="4" s="1"/>
  <c r="FP51" i="4" s="1"/>
  <c r="FR51" i="4" s="1"/>
  <c r="FN66" i="4"/>
  <c r="FO66" i="4" s="1"/>
  <c r="FP67" i="4" s="1"/>
  <c r="FR67" i="4" s="1"/>
  <c r="FN45" i="4"/>
  <c r="FO45" i="4" s="1"/>
  <c r="FP46" i="4" s="1"/>
  <c r="FR46" i="4" s="1"/>
  <c r="FS81" i="4"/>
  <c r="FT81" i="4" s="1"/>
  <c r="FU82" i="4" s="1"/>
  <c r="FW82" i="4" s="1"/>
  <c r="FI72" i="4"/>
  <c r="FJ72" i="4" s="1"/>
  <c r="FK73" i="4" s="1"/>
  <c r="FM73" i="4" s="1"/>
  <c r="FN74" i="4"/>
  <c r="FO74" i="4" s="1"/>
  <c r="FP75" i="4" s="1"/>
  <c r="FR75" i="4" s="1"/>
  <c r="FN63" i="4"/>
  <c r="FO63" i="4" s="1"/>
  <c r="FP64" i="4" s="1"/>
  <c r="FR64" i="4" s="1"/>
  <c r="FS73" i="4"/>
  <c r="FT73" i="4" s="1"/>
  <c r="FU74" i="4" s="1"/>
  <c r="FW74" i="4" s="1"/>
  <c r="FI35" i="4"/>
  <c r="FJ35" i="4" s="1"/>
  <c r="FK36" i="4" s="1"/>
  <c r="FM36" i="4" s="1"/>
  <c r="FS68" i="4"/>
  <c r="FT68" i="4" s="1"/>
  <c r="FU69" i="4" s="1"/>
  <c r="FW69" i="4" s="1"/>
  <c r="FS61" i="4"/>
  <c r="FT61" i="4" s="1"/>
  <c r="FU62" i="4" s="1"/>
  <c r="FW62" i="4" s="1"/>
  <c r="FS66" i="4"/>
  <c r="FT66" i="4" s="1"/>
  <c r="FU67" i="4" s="1"/>
  <c r="FW67" i="4" s="1"/>
  <c r="FN53" i="4"/>
  <c r="FO53" i="4" s="1"/>
  <c r="FP54" i="4" s="1"/>
  <c r="FR54" i="4" s="1"/>
  <c r="FS49" i="4"/>
  <c r="FT49" i="4" s="1"/>
  <c r="FU50" i="4" s="1"/>
  <c r="FW50" i="4" s="1"/>
  <c r="FI60" i="4"/>
  <c r="FJ60" i="4" s="1"/>
  <c r="FK61" i="4" s="1"/>
  <c r="FM61" i="4" s="1"/>
  <c r="FN56" i="4"/>
  <c r="FO56" i="4" s="1"/>
  <c r="FP57" i="4" s="1"/>
  <c r="FR57" i="4" s="1"/>
  <c r="FI68" i="4"/>
  <c r="FJ68" i="4" s="1"/>
  <c r="FK69" i="4" s="1"/>
  <c r="FM69" i="4" s="1"/>
  <c r="FN43" i="4"/>
  <c r="FO43" i="4" s="1"/>
  <c r="FP44" i="4" s="1"/>
  <c r="FR44" i="4" s="1"/>
  <c r="FN75" i="4"/>
  <c r="FO75" i="4" s="1"/>
  <c r="FP76" i="4" s="1"/>
  <c r="FR76" i="4" s="1"/>
  <c r="FN77" i="4"/>
  <c r="FO77" i="4" s="1"/>
  <c r="FP78" i="4" s="1"/>
  <c r="FR78" i="4" s="1"/>
  <c r="FS80" i="4"/>
  <c r="FT80" i="4" s="1"/>
  <c r="FU81" i="4" s="1"/>
  <c r="FW81" i="4" s="1"/>
  <c r="FN44" i="4"/>
  <c r="FO44" i="4" s="1"/>
  <c r="FP45" i="4" s="1"/>
  <c r="FR45" i="4" s="1"/>
  <c r="FN64" i="4"/>
  <c r="FO64" i="4" s="1"/>
  <c r="FP65" i="4" s="1"/>
  <c r="FR65" i="4" s="1"/>
  <c r="FS36" i="4"/>
  <c r="FT36" i="4" s="1"/>
  <c r="FU37" i="4" s="1"/>
  <c r="FW37" i="4" s="1"/>
  <c r="FN37" i="4"/>
  <c r="FO37" i="4" s="1"/>
  <c r="FP38" i="4" s="1"/>
  <c r="FR38" i="4" s="1"/>
  <c r="FN83" i="4"/>
  <c r="FO83" i="4" s="1"/>
  <c r="FP84" i="4" s="1"/>
  <c r="FR84" i="4" s="1"/>
  <c r="FX80" i="4"/>
  <c r="FY80" i="4" s="1"/>
  <c r="FZ81" i="4" s="1"/>
  <c r="GB81" i="4" s="1"/>
  <c r="FX42" i="4"/>
  <c r="FY42" i="4" s="1"/>
  <c r="FZ43" i="4" s="1"/>
  <c r="GB43" i="4" s="1"/>
  <c r="GC31" i="4"/>
  <c r="GD31" i="4" s="1"/>
  <c r="GE32" i="4" s="1"/>
  <c r="BM2" i="4"/>
  <c r="BN2" i="4" s="1"/>
  <c r="BO3" i="4" s="1"/>
  <c r="BQ3" i="4" s="1"/>
  <c r="FS85" i="4" l="1"/>
  <c r="FT85" i="4" s="1"/>
  <c r="FU86" i="4" s="1"/>
  <c r="FW86" i="4" s="1"/>
  <c r="FX86" i="4" s="1"/>
  <c r="FY86" i="4" s="1"/>
  <c r="FZ87" i="4" s="1"/>
  <c r="GB87" i="4" s="1"/>
  <c r="GC87" i="4" s="1"/>
  <c r="GD87" i="4" s="1"/>
  <c r="GE88" i="4" s="1"/>
  <c r="FX89" i="4"/>
  <c r="FY89" i="4" s="1"/>
  <c r="FZ90" i="4" s="1"/>
  <c r="GB90" i="4" s="1"/>
  <c r="FS90" i="4"/>
  <c r="FT90" i="4" s="1"/>
  <c r="FI84" i="4"/>
  <c r="FJ84" i="4" s="1"/>
  <c r="FK85" i="4" s="1"/>
  <c r="FM85" i="4" s="1"/>
  <c r="GC43" i="4"/>
  <c r="GD43" i="4" s="1"/>
  <c r="GE44" i="4" s="1"/>
  <c r="FS75" i="4"/>
  <c r="FT75" i="4" s="1"/>
  <c r="FU76" i="4" s="1"/>
  <c r="FW76" i="4" s="1"/>
  <c r="FS55" i="4"/>
  <c r="FT55" i="4" s="1"/>
  <c r="FU56" i="4" s="1"/>
  <c r="FW56" i="4" s="1"/>
  <c r="GC81" i="4"/>
  <c r="GD81" i="4" s="1"/>
  <c r="GE82" i="4" s="1"/>
  <c r="FS77" i="4"/>
  <c r="FT77" i="4" s="1"/>
  <c r="FU78" i="4" s="1"/>
  <c r="FW78" i="4" s="1"/>
  <c r="GC65" i="4"/>
  <c r="GD65" i="4" s="1"/>
  <c r="GE66" i="4" s="1"/>
  <c r="FS84" i="4"/>
  <c r="FT84" i="4" s="1"/>
  <c r="FU85" i="4" s="1"/>
  <c r="FW85" i="4" s="1"/>
  <c r="FX37" i="4"/>
  <c r="FY37" i="4" s="1"/>
  <c r="FZ38" i="4" s="1"/>
  <c r="GB38" i="4" s="1"/>
  <c r="FS45" i="4"/>
  <c r="FT45" i="4" s="1"/>
  <c r="FU46" i="4" s="1"/>
  <c r="FW46" i="4" s="1"/>
  <c r="FS78" i="4"/>
  <c r="FT78" i="4" s="1"/>
  <c r="FU79" i="4" s="1"/>
  <c r="FW79" i="4" s="1"/>
  <c r="FS76" i="4"/>
  <c r="FT76" i="4" s="1"/>
  <c r="FU77" i="4" s="1"/>
  <c r="FW77" i="4" s="1"/>
  <c r="FN69" i="4"/>
  <c r="FO69" i="4" s="1"/>
  <c r="FP70" i="4" s="1"/>
  <c r="FR70" i="4" s="1"/>
  <c r="FN61" i="4"/>
  <c r="FO61" i="4" s="1"/>
  <c r="FP62" i="4" s="1"/>
  <c r="FR62" i="4" s="1"/>
  <c r="FS54" i="4"/>
  <c r="FT54" i="4" s="1"/>
  <c r="FU55" i="4" s="1"/>
  <c r="FW55" i="4" s="1"/>
  <c r="FX62" i="4"/>
  <c r="FY62" i="4" s="1"/>
  <c r="FZ63" i="4" s="1"/>
  <c r="GB63" i="4" s="1"/>
  <c r="FN36" i="4"/>
  <c r="FO36" i="4" s="1"/>
  <c r="FP37" i="4" s="1"/>
  <c r="FR37" i="4" s="1"/>
  <c r="FX74" i="4"/>
  <c r="FY74" i="4" s="1"/>
  <c r="FZ75" i="4" s="1"/>
  <c r="GB75" i="4" s="1"/>
  <c r="FX82" i="4"/>
  <c r="FY82" i="4" s="1"/>
  <c r="FZ83" i="4" s="1"/>
  <c r="GB83" i="4" s="1"/>
  <c r="FS67" i="4"/>
  <c r="FT67" i="4" s="1"/>
  <c r="FU68" i="4" s="1"/>
  <c r="FW68" i="4" s="1"/>
  <c r="FS51" i="4"/>
  <c r="FT51" i="4" s="1"/>
  <c r="FU52" i="4" s="1"/>
  <c r="FW52" i="4" s="1"/>
  <c r="FX48" i="4"/>
  <c r="FY48" i="4" s="1"/>
  <c r="FZ49" i="4" s="1"/>
  <c r="GB49" i="4" s="1"/>
  <c r="FX61" i="4"/>
  <c r="FY61" i="4" s="1"/>
  <c r="FZ62" i="4" s="1"/>
  <c r="GB62" i="4" s="1"/>
  <c r="GC61" i="4"/>
  <c r="GD61" i="4" s="1"/>
  <c r="GE62" i="4" s="1"/>
  <c r="GC74" i="4"/>
  <c r="GD74" i="4" s="1"/>
  <c r="GE75" i="4" s="1"/>
  <c r="FN47" i="4"/>
  <c r="FO47" i="4" s="1"/>
  <c r="FP48" i="4" s="1"/>
  <c r="FR48" i="4" s="1"/>
  <c r="FS40" i="4"/>
  <c r="FT40" i="4" s="1"/>
  <c r="FU41" i="4" s="1"/>
  <c r="FW41" i="4" s="1"/>
  <c r="FN57" i="4"/>
  <c r="FO57" i="4" s="1"/>
  <c r="FP58" i="4" s="1"/>
  <c r="FR58" i="4" s="1"/>
  <c r="FX44" i="4"/>
  <c r="FY44" i="4" s="1"/>
  <c r="FZ45" i="4" s="1"/>
  <c r="GB45" i="4" s="1"/>
  <c r="FS38" i="4"/>
  <c r="FT38" i="4" s="1"/>
  <c r="FU39" i="4" s="1"/>
  <c r="FW39" i="4" s="1"/>
  <c r="FS65" i="4"/>
  <c r="FT65" i="4" s="1"/>
  <c r="FU66" i="4" s="1"/>
  <c r="FW66" i="4" s="1"/>
  <c r="FX81" i="4"/>
  <c r="FY81" i="4" s="1"/>
  <c r="FZ82" i="4" s="1"/>
  <c r="GB82" i="4" s="1"/>
  <c r="FS44" i="4"/>
  <c r="FT44" i="4" s="1"/>
  <c r="FU45" i="4" s="1"/>
  <c r="FW45" i="4" s="1"/>
  <c r="FS57" i="4"/>
  <c r="FT57" i="4" s="1"/>
  <c r="FU58" i="4" s="1"/>
  <c r="FW58" i="4" s="1"/>
  <c r="FX50" i="4"/>
  <c r="FY50" i="4" s="1"/>
  <c r="FZ51" i="4" s="1"/>
  <c r="GB51" i="4" s="1"/>
  <c r="FX67" i="4"/>
  <c r="FY67" i="4" s="1"/>
  <c r="FZ68" i="4" s="1"/>
  <c r="GB68" i="4" s="1"/>
  <c r="FX69" i="4"/>
  <c r="FY69" i="4" s="1"/>
  <c r="FZ70" i="4" s="1"/>
  <c r="GB70" i="4" s="1"/>
  <c r="FS64" i="4"/>
  <c r="FT64" i="4" s="1"/>
  <c r="FU65" i="4" s="1"/>
  <c r="FW65" i="4" s="1"/>
  <c r="FN73" i="4"/>
  <c r="FO73" i="4" s="1"/>
  <c r="FP74" i="4" s="1"/>
  <c r="FR74" i="4" s="1"/>
  <c r="FS46" i="4"/>
  <c r="FT46" i="4" s="1"/>
  <c r="FU47" i="4" s="1"/>
  <c r="FW47" i="4" s="1"/>
  <c r="FS52" i="4"/>
  <c r="FT52" i="4" s="1"/>
  <c r="FU53" i="4" s="1"/>
  <c r="FW53" i="4" s="1"/>
  <c r="FS82" i="4"/>
  <c r="FT82" i="4" s="1"/>
  <c r="FU83" i="4" s="1"/>
  <c r="FW83" i="4" s="1"/>
  <c r="FX57" i="4"/>
  <c r="FY57" i="4" s="1"/>
  <c r="FZ58" i="4" s="1"/>
  <c r="GB58" i="4" s="1"/>
  <c r="FX51" i="4"/>
  <c r="FY51" i="4" s="1"/>
  <c r="FZ52" i="4" s="1"/>
  <c r="GB52" i="4" s="1"/>
  <c r="FX43" i="4"/>
  <c r="FY43" i="4" s="1"/>
  <c r="FZ44" i="4" s="1"/>
  <c r="GB44" i="4" s="1"/>
  <c r="FX54" i="4"/>
  <c r="FY54" i="4" s="1"/>
  <c r="FZ55" i="4" s="1"/>
  <c r="GB55" i="4" s="1"/>
  <c r="GC55" i="4" s="1"/>
  <c r="GD55" i="4" s="1"/>
  <c r="GE56" i="4" s="1"/>
  <c r="FX40" i="4"/>
  <c r="FY40" i="4" s="1"/>
  <c r="FZ41" i="4" s="1"/>
  <c r="GB41" i="4" s="1"/>
  <c r="FX72" i="4"/>
  <c r="FY72" i="4" s="1"/>
  <c r="FZ73" i="4" s="1"/>
  <c r="GB73" i="4" s="1"/>
  <c r="FX84" i="4"/>
  <c r="FY84" i="4" s="1"/>
  <c r="FZ85" i="4" s="1"/>
  <c r="GB85" i="4" s="1"/>
  <c r="BR3" i="4"/>
  <c r="BS3" i="4" s="1"/>
  <c r="BT4" i="4" s="1"/>
  <c r="BV4" i="4" s="1"/>
  <c r="FN85" i="4" l="1"/>
  <c r="FO85" i="4" s="1"/>
  <c r="FP86" i="4" s="1"/>
  <c r="FR86" i="4" s="1"/>
  <c r="GC90" i="4"/>
  <c r="GD90" i="4" s="1"/>
  <c r="FS37" i="4"/>
  <c r="FT37" i="4" s="1"/>
  <c r="FU38" i="4" s="1"/>
  <c r="FW38" i="4" s="1"/>
  <c r="GC73" i="4"/>
  <c r="GD73" i="4" s="1"/>
  <c r="GE74" i="4" s="1"/>
  <c r="GC51" i="4"/>
  <c r="GD51" i="4" s="1"/>
  <c r="GE52" i="4" s="1"/>
  <c r="GC63" i="4"/>
  <c r="GD63" i="4" s="1"/>
  <c r="GE64" i="4" s="1"/>
  <c r="GC85" i="4"/>
  <c r="GD85" i="4" s="1"/>
  <c r="GE86" i="4" s="1"/>
  <c r="GC44" i="4"/>
  <c r="GD44" i="4" s="1"/>
  <c r="GE45" i="4" s="1"/>
  <c r="GC52" i="4"/>
  <c r="GD52" i="4" s="1"/>
  <c r="GE53" i="4" s="1"/>
  <c r="FX83" i="4"/>
  <c r="FY83" i="4" s="1"/>
  <c r="FZ84" i="4" s="1"/>
  <c r="GB84" i="4" s="1"/>
  <c r="FX47" i="4"/>
  <c r="FY47" i="4" s="1"/>
  <c r="FZ48" i="4" s="1"/>
  <c r="GB48" i="4" s="1"/>
  <c r="FX65" i="4"/>
  <c r="FY65" i="4" s="1"/>
  <c r="FZ66" i="4" s="1"/>
  <c r="GB66" i="4" s="1"/>
  <c r="GC68" i="4"/>
  <c r="GD68" i="4" s="1"/>
  <c r="GE69" i="4" s="1"/>
  <c r="FX58" i="4"/>
  <c r="FY58" i="4" s="1"/>
  <c r="FZ59" i="4" s="1"/>
  <c r="GB59" i="4" s="1"/>
  <c r="GC82" i="4"/>
  <c r="GD82" i="4" s="1"/>
  <c r="GE83" i="4" s="1"/>
  <c r="FX39" i="4"/>
  <c r="FY39" i="4" s="1"/>
  <c r="FZ40" i="4" s="1"/>
  <c r="GB40" i="4" s="1"/>
  <c r="FS58" i="4"/>
  <c r="FT58" i="4" s="1"/>
  <c r="FU59" i="4" s="1"/>
  <c r="FW59" i="4" s="1"/>
  <c r="FX41" i="4"/>
  <c r="FY41" i="4" s="1"/>
  <c r="FZ42" i="4" s="1"/>
  <c r="GB42" i="4" s="1"/>
  <c r="GC49" i="4"/>
  <c r="GD49" i="4" s="1"/>
  <c r="GE50" i="4" s="1"/>
  <c r="FX68" i="4"/>
  <c r="FY68" i="4" s="1"/>
  <c r="FZ69" i="4" s="1"/>
  <c r="GB69" i="4" s="1"/>
  <c r="GC75" i="4"/>
  <c r="GD75" i="4" s="1"/>
  <c r="GE76" i="4" s="1"/>
  <c r="FS62" i="4"/>
  <c r="FT62" i="4" s="1"/>
  <c r="FU63" i="4" s="1"/>
  <c r="FW63" i="4" s="1"/>
  <c r="FX77" i="4"/>
  <c r="FY77" i="4" s="1"/>
  <c r="FZ78" i="4" s="1"/>
  <c r="GB78" i="4" s="1"/>
  <c r="FX46" i="4"/>
  <c r="FY46" i="4" s="1"/>
  <c r="FZ47" i="4" s="1"/>
  <c r="GB47" i="4" s="1"/>
  <c r="GC38" i="4"/>
  <c r="GD38" i="4" s="1"/>
  <c r="GE39" i="4" s="1"/>
  <c r="FX56" i="4"/>
  <c r="FY56" i="4" s="1"/>
  <c r="FZ57" i="4" s="1"/>
  <c r="GB57" i="4" s="1"/>
  <c r="GC41" i="4"/>
  <c r="GD41" i="4" s="1"/>
  <c r="GE42" i="4" s="1"/>
  <c r="GC58" i="4"/>
  <c r="GD58" i="4" s="1"/>
  <c r="GE59" i="4" s="1"/>
  <c r="FX53" i="4"/>
  <c r="FY53" i="4" s="1"/>
  <c r="FZ54" i="4" s="1"/>
  <c r="GB54" i="4" s="1"/>
  <c r="FS74" i="4"/>
  <c r="FT74" i="4" s="1"/>
  <c r="FU75" i="4" s="1"/>
  <c r="FW75" i="4" s="1"/>
  <c r="GC70" i="4"/>
  <c r="GD70" i="4" s="1"/>
  <c r="GE71" i="4" s="1"/>
  <c r="FX45" i="4"/>
  <c r="FY45" i="4" s="1"/>
  <c r="FZ46" i="4" s="1"/>
  <c r="GB46" i="4" s="1"/>
  <c r="FX66" i="4"/>
  <c r="FY66" i="4" s="1"/>
  <c r="FZ67" i="4" s="1"/>
  <c r="GB67" i="4" s="1"/>
  <c r="GC45" i="4"/>
  <c r="GD45" i="4" s="1"/>
  <c r="GE46" i="4" s="1"/>
  <c r="FS48" i="4"/>
  <c r="FT48" i="4" s="1"/>
  <c r="FU49" i="4" s="1"/>
  <c r="FW49" i="4" s="1"/>
  <c r="GC62" i="4"/>
  <c r="GD62" i="4" s="1"/>
  <c r="GE63" i="4" s="1"/>
  <c r="FX52" i="4"/>
  <c r="FY52" i="4" s="1"/>
  <c r="FZ53" i="4" s="1"/>
  <c r="GB53" i="4" s="1"/>
  <c r="GC83" i="4"/>
  <c r="GD83" i="4" s="1"/>
  <c r="GE84" i="4" s="1"/>
  <c r="FX55" i="4"/>
  <c r="FY55" i="4" s="1"/>
  <c r="FZ56" i="4" s="1"/>
  <c r="GB56" i="4" s="1"/>
  <c r="FS70" i="4"/>
  <c r="FT70" i="4" s="1"/>
  <c r="FU71" i="4" s="1"/>
  <c r="FW71" i="4" s="1"/>
  <c r="FX79" i="4"/>
  <c r="FY79" i="4" s="1"/>
  <c r="FZ80" i="4" s="1"/>
  <c r="GB80" i="4" s="1"/>
  <c r="FX85" i="4"/>
  <c r="FY85" i="4" s="1"/>
  <c r="FZ86" i="4" s="1"/>
  <c r="GB86" i="4" s="1"/>
  <c r="FX78" i="4"/>
  <c r="FY78" i="4" s="1"/>
  <c r="FZ79" i="4" s="1"/>
  <c r="GB79" i="4" s="1"/>
  <c r="FX76" i="4"/>
  <c r="FY76" i="4" s="1"/>
  <c r="FZ77" i="4" s="1"/>
  <c r="GB77" i="4" s="1"/>
  <c r="BW4" i="4"/>
  <c r="BX4" i="4" s="1"/>
  <c r="BY5" i="4" s="1"/>
  <c r="CA5" i="4" s="1"/>
  <c r="FS86" i="4" l="1"/>
  <c r="FT86" i="4" s="1"/>
  <c r="FU87" i="4" s="1"/>
  <c r="FW87" i="4" s="1"/>
  <c r="GC79" i="4"/>
  <c r="GD79" i="4" s="1"/>
  <c r="GE80" i="4" s="1"/>
  <c r="GC47" i="4"/>
  <c r="GD47" i="4" s="1"/>
  <c r="GE48" i="4" s="1"/>
  <c r="GC59" i="4"/>
  <c r="GD59" i="4" s="1"/>
  <c r="GE60" i="4" s="1"/>
  <c r="GC67" i="4"/>
  <c r="GD67" i="4" s="1"/>
  <c r="GE68" i="4" s="1"/>
  <c r="GC69" i="4"/>
  <c r="GD69" i="4" s="1"/>
  <c r="GE70" i="4" s="1"/>
  <c r="GC86" i="4"/>
  <c r="GD86" i="4" s="1"/>
  <c r="GE87" i="4" s="1"/>
  <c r="FX71" i="4"/>
  <c r="FY71" i="4" s="1"/>
  <c r="FZ72" i="4" s="1"/>
  <c r="GB72" i="4" s="1"/>
  <c r="GC53" i="4"/>
  <c r="GD53" i="4" s="1"/>
  <c r="GE54" i="4" s="1"/>
  <c r="FX49" i="4"/>
  <c r="FY49" i="4" s="1"/>
  <c r="FZ50" i="4" s="1"/>
  <c r="GB50" i="4" s="1"/>
  <c r="GC46" i="4"/>
  <c r="GD46" i="4" s="1"/>
  <c r="GE47" i="4" s="1"/>
  <c r="FX75" i="4"/>
  <c r="FY75" i="4" s="1"/>
  <c r="FZ76" i="4" s="1"/>
  <c r="GB76" i="4" s="1"/>
  <c r="GC57" i="4"/>
  <c r="GD57" i="4" s="1"/>
  <c r="GE58" i="4" s="1"/>
  <c r="FX63" i="4"/>
  <c r="FY63" i="4" s="1"/>
  <c r="FZ64" i="4" s="1"/>
  <c r="GB64" i="4" s="1"/>
  <c r="FX59" i="4"/>
  <c r="FY59" i="4" s="1"/>
  <c r="FZ60" i="4" s="1"/>
  <c r="GB60" i="4" s="1"/>
  <c r="GC66" i="4"/>
  <c r="GD66" i="4" s="1"/>
  <c r="GE67" i="4" s="1"/>
  <c r="GC84" i="4"/>
  <c r="GD84" i="4" s="1"/>
  <c r="GE85" i="4" s="1"/>
  <c r="GC77" i="4"/>
  <c r="GD77" i="4" s="1"/>
  <c r="GE78" i="4" s="1"/>
  <c r="GC80" i="4"/>
  <c r="GD80" i="4" s="1"/>
  <c r="GE81" i="4" s="1"/>
  <c r="GC56" i="4"/>
  <c r="GD56" i="4" s="1"/>
  <c r="GE57" i="4" s="1"/>
  <c r="GC54" i="4"/>
  <c r="GD54" i="4" s="1"/>
  <c r="GE55" i="4" s="1"/>
  <c r="GC78" i="4"/>
  <c r="GD78" i="4" s="1"/>
  <c r="GE79" i="4" s="1"/>
  <c r="GC42" i="4"/>
  <c r="GD42" i="4" s="1"/>
  <c r="GE43" i="4" s="1"/>
  <c r="GC40" i="4"/>
  <c r="GD40" i="4" s="1"/>
  <c r="GE41" i="4" s="1"/>
  <c r="GC48" i="4"/>
  <c r="GD48" i="4" s="1"/>
  <c r="GE49" i="4" s="1"/>
  <c r="FX38" i="4"/>
  <c r="FY38" i="4" s="1"/>
  <c r="FZ39" i="4" s="1"/>
  <c r="GB39" i="4" s="1"/>
  <c r="GC39" i="4" s="1"/>
  <c r="GD39" i="4" s="1"/>
  <c r="GE40" i="4" s="1"/>
  <c r="CB5" i="4"/>
  <c r="CC5" i="4" s="1"/>
  <c r="CD6" i="4" s="1"/>
  <c r="CF6" i="4" s="1"/>
  <c r="FX87" i="4" l="1"/>
  <c r="FY87" i="4" s="1"/>
  <c r="FZ88" i="4" s="1"/>
  <c r="GB88" i="4" s="1"/>
  <c r="GC60" i="4"/>
  <c r="GD60" i="4" s="1"/>
  <c r="GE61" i="4" s="1"/>
  <c r="GC64" i="4"/>
  <c r="GD64" i="4" s="1"/>
  <c r="GE65" i="4" s="1"/>
  <c r="GC76" i="4"/>
  <c r="GD76" i="4" s="1"/>
  <c r="GE77" i="4" s="1"/>
  <c r="GC50" i="4"/>
  <c r="GD50" i="4" s="1"/>
  <c r="GE51" i="4" s="1"/>
  <c r="GC72" i="4"/>
  <c r="GD72" i="4" s="1"/>
  <c r="GE73" i="4" s="1"/>
  <c r="CG6" i="4"/>
  <c r="CH6" i="4" s="1"/>
  <c r="CI7" i="4" s="1"/>
  <c r="CK7" i="4" s="1"/>
  <c r="GC88" i="4" l="1"/>
  <c r="GD88" i="4" s="1"/>
  <c r="GE89" i="4" s="1"/>
  <c r="CL7" i="4"/>
  <c r="CM7" i="4" s="1"/>
  <c r="CN8" i="4" s="1"/>
  <c r="CP8" i="4" s="1"/>
  <c r="CQ8" i="4" l="1"/>
  <c r="CR8" i="4" s="1"/>
  <c r="CS9" i="4" s="1"/>
  <c r="CU9" i="4" s="1"/>
  <c r="CV9" i="4" l="1"/>
  <c r="CW9" i="4" s="1"/>
  <c r="CX10" i="4" s="1"/>
  <c r="CZ10" i="4" s="1"/>
  <c r="DA10" i="4" l="1"/>
  <c r="DB10" i="4" s="1"/>
  <c r="DC11" i="4" s="1"/>
  <c r="DE11" i="4" s="1"/>
  <c r="DF11" i="4" l="1"/>
  <c r="DG11" i="4" s="1"/>
  <c r="DH12" i="4" s="1"/>
  <c r="DJ12" i="4" s="1"/>
  <c r="DK12" i="4" l="1"/>
  <c r="DL12" i="4" s="1"/>
  <c r="DM13" i="4" s="1"/>
  <c r="DO13" i="4" s="1"/>
  <c r="DP13" i="4" l="1"/>
  <c r="DQ13" i="4" s="1"/>
  <c r="DR14" i="4" s="1"/>
  <c r="DT14" i="4" s="1"/>
  <c r="DU14" i="4" l="1"/>
  <c r="DV14" i="4" s="1"/>
  <c r="DW15" i="4" s="1"/>
  <c r="DY15" i="4" s="1"/>
  <c r="DZ15" i="4" l="1"/>
  <c r="EA15" i="4" s="1"/>
  <c r="EB16" i="4" s="1"/>
  <c r="ED16" i="4" s="1"/>
  <c r="EE16" i="4" l="1"/>
  <c r="EF16" i="4" s="1"/>
  <c r="EG17" i="4" s="1"/>
  <c r="EI17" i="4" s="1"/>
  <c r="EJ17" i="4" l="1"/>
  <c r="EK17" i="4" s="1"/>
  <c r="EL18" i="4" s="1"/>
  <c r="EN18" i="4" s="1"/>
  <c r="EO18" i="4" l="1"/>
  <c r="EP18" i="4" s="1"/>
  <c r="EQ19" i="4" s="1"/>
  <c r="ES19" i="4" s="1"/>
  <c r="ET19" i="4" l="1"/>
  <c r="EU19" i="4" s="1"/>
  <c r="EV20" i="4" s="1"/>
  <c r="EX20" i="4" s="1"/>
  <c r="EY20" i="4" l="1"/>
  <c r="EZ20" i="4" s="1"/>
  <c r="FA21" i="4" s="1"/>
  <c r="FC21" i="4" s="1"/>
  <c r="FD21" i="4" l="1"/>
  <c r="FE21" i="4" s="1"/>
  <c r="FF22" i="4" s="1"/>
  <c r="FH22" i="4" s="1"/>
  <c r="FI22" i="4" l="1"/>
  <c r="FJ22" i="4" s="1"/>
  <c r="FK23" i="4" s="1"/>
  <c r="FM23" i="4" s="1"/>
  <c r="FN23" i="4" l="1"/>
  <c r="FO23" i="4" s="1"/>
  <c r="FP24" i="4" s="1"/>
  <c r="FR24" i="4" s="1"/>
  <c r="FS24" i="4" l="1"/>
  <c r="FT24" i="4" s="1"/>
  <c r="FU25" i="4" s="1"/>
  <c r="FW25" i="4" s="1"/>
  <c r="FX25" i="4" l="1"/>
  <c r="FY25" i="4" s="1"/>
  <c r="FZ26" i="4" s="1"/>
  <c r="GB26" i="4" s="1"/>
  <c r="GC26" i="4" l="1"/>
  <c r="GD26" i="4" s="1"/>
  <c r="GE27" i="4" s="1"/>
  <c r="J2" i="4"/>
  <c r="K2" i="4"/>
  <c r="L3" i="4" s="1"/>
  <c r="N3" i="4" s="1"/>
  <c r="O3" i="4" l="1"/>
  <c r="P3" i="4" s="1"/>
  <c r="Q4" i="4" s="1"/>
  <c r="S4" i="4" s="1"/>
  <c r="T4" i="4" l="1"/>
  <c r="U4" i="4" s="1"/>
  <c r="V5" i="4" s="1"/>
  <c r="X5" i="4" s="1"/>
  <c r="Y5" i="4" l="1"/>
  <c r="Z5" i="4" s="1"/>
  <c r="AA6" i="4" s="1"/>
  <c r="AC6" i="4" s="1"/>
  <c r="AD6" i="4" l="1"/>
  <c r="AE6" i="4" s="1"/>
  <c r="AF7" i="4" s="1"/>
  <c r="AH7" i="4" s="1"/>
  <c r="AI7" i="4" l="1"/>
  <c r="AJ7" i="4" s="1"/>
  <c r="AK8" i="4" s="1"/>
  <c r="AM8" i="4" s="1"/>
  <c r="AN8" i="4" l="1"/>
  <c r="AO8" i="4" s="1"/>
  <c r="AP9" i="4" s="1"/>
  <c r="AR9" i="4" s="1"/>
  <c r="AS9" i="4" l="1"/>
  <c r="AT9" i="4" s="1"/>
  <c r="AU10" i="4" s="1"/>
  <c r="AW10" i="4" s="1"/>
  <c r="AX10" i="4" l="1"/>
  <c r="AY10" i="4" s="1"/>
  <c r="AZ11" i="4" s="1"/>
  <c r="BB11" i="4" s="1"/>
  <c r="BC11" i="4" l="1"/>
  <c r="BD11" i="4" s="1"/>
  <c r="BE12" i="4" s="1"/>
  <c r="BG12" i="4" s="1"/>
  <c r="BH12" i="4" l="1"/>
  <c r="BI12" i="4" s="1"/>
  <c r="BJ13" i="4" s="1"/>
  <c r="BL13" i="4" s="1"/>
  <c r="BM13" i="4" l="1"/>
  <c r="BN13" i="4" s="1"/>
  <c r="BO14" i="4" s="1"/>
  <c r="BQ14" i="4" s="1"/>
  <c r="BR14" i="4" l="1"/>
  <c r="BS14" i="4" s="1"/>
  <c r="BT15" i="4" s="1"/>
  <c r="BV15" i="4" s="1"/>
  <c r="BW15" i="4" l="1"/>
  <c r="BX15" i="4" s="1"/>
  <c r="BY16" i="4" s="1"/>
  <c r="CA16" i="4" s="1"/>
  <c r="CB16" i="4" l="1"/>
  <c r="CC16" i="4" s="1"/>
  <c r="CD17" i="4" s="1"/>
  <c r="CF17" i="4" s="1"/>
  <c r="CG17" i="4" l="1"/>
  <c r="CH17" i="4" s="1"/>
  <c r="CI18" i="4" s="1"/>
  <c r="CK18" i="4" s="1"/>
  <c r="CL18" i="4" l="1"/>
  <c r="CM18" i="4" s="1"/>
  <c r="CN19" i="4" s="1"/>
  <c r="CP19" i="4" s="1"/>
  <c r="CQ19" i="4" l="1"/>
  <c r="CR19" i="4" s="1"/>
  <c r="CS20" i="4" s="1"/>
  <c r="CU20" i="4" s="1"/>
  <c r="CV20" i="4" l="1"/>
  <c r="CW20" i="4" s="1"/>
  <c r="CX21" i="4" s="1"/>
  <c r="CZ21" i="4" s="1"/>
  <c r="DA21" i="4" l="1"/>
  <c r="DB21" i="4" s="1"/>
  <c r="DC22" i="4" s="1"/>
  <c r="DE22" i="4" s="1"/>
  <c r="DF22" i="4" l="1"/>
  <c r="DG22" i="4" s="1"/>
  <c r="DH23" i="4" s="1"/>
  <c r="DJ23" i="4" s="1"/>
  <c r="DK23" i="4" l="1"/>
  <c r="DL23" i="4" s="1"/>
  <c r="DM24" i="4" s="1"/>
  <c r="DO24" i="4" s="1"/>
  <c r="DP24" i="4" l="1"/>
  <c r="DQ24" i="4" s="1"/>
  <c r="DR25" i="4" s="1"/>
  <c r="DT25" i="4" s="1"/>
  <c r="DU25" i="4" l="1"/>
  <c r="DV25" i="4" s="1"/>
  <c r="DW26" i="4" s="1"/>
  <c r="DY26" i="4" s="1"/>
  <c r="DZ26" i="4" l="1"/>
  <c r="EA26" i="4" s="1"/>
  <c r="EB27" i="4" s="1"/>
  <c r="ED27" i="4" s="1"/>
  <c r="EE27" i="4" l="1"/>
  <c r="EF27" i="4" s="1"/>
  <c r="EG28" i="4" s="1"/>
  <c r="EI28" i="4" s="1"/>
  <c r="EJ28" i="4" l="1"/>
  <c r="EK28" i="4" s="1"/>
  <c r="EL29" i="4" s="1"/>
  <c r="EN29" i="4" s="1"/>
  <c r="EO29" i="4" l="1"/>
  <c r="EP29" i="4" s="1"/>
  <c r="EQ30" i="4" s="1"/>
  <c r="ES30" i="4" s="1"/>
  <c r="ET30" i="4" l="1"/>
  <c r="EU30" i="4" s="1"/>
  <c r="EV31" i="4" s="1"/>
  <c r="EX31" i="4" s="1"/>
  <c r="EY31" i="4" l="1"/>
  <c r="EZ31" i="4" s="1"/>
  <c r="FA32" i="4" s="1"/>
  <c r="FC32" i="4" s="1"/>
  <c r="FD32" i="4" l="1"/>
  <c r="FE32" i="4" s="1"/>
  <c r="FF33" i="4" s="1"/>
  <c r="FH33" i="4" s="1"/>
  <c r="FI33" i="4" l="1"/>
  <c r="FJ33" i="4" s="1"/>
  <c r="FK34" i="4" s="1"/>
  <c r="FM34" i="4" s="1"/>
  <c r="FN34" i="4" l="1"/>
  <c r="FO34" i="4" s="1"/>
  <c r="FP35" i="4" s="1"/>
  <c r="FR35" i="4" s="1"/>
  <c r="FS35" i="4" l="1"/>
  <c r="FT35" i="4" s="1"/>
  <c r="FU36" i="4" s="1"/>
  <c r="FW36" i="4" s="1"/>
  <c r="FX36" i="4" l="1"/>
  <c r="FY36" i="4" s="1"/>
  <c r="FZ37" i="4" s="1"/>
  <c r="GB37" i="4" s="1"/>
  <c r="GC37" i="4" l="1"/>
  <c r="GD37" i="4" s="1"/>
  <c r="GE38" i="4" s="1"/>
  <c r="O2" i="4"/>
  <c r="P2" i="4" s="1"/>
  <c r="Q3" i="4" s="1"/>
  <c r="S3" i="4" s="1"/>
  <c r="T3" i="4" l="1"/>
  <c r="U3" i="4" s="1"/>
  <c r="V4" i="4" s="1"/>
  <c r="X4" i="4" s="1"/>
  <c r="Y4" i="4" l="1"/>
  <c r="Z4" i="4" s="1"/>
  <c r="AA5" i="4" s="1"/>
  <c r="AC5" i="4" s="1"/>
  <c r="AD5" i="4" l="1"/>
  <c r="AE5" i="4" s="1"/>
  <c r="AF6" i="4" s="1"/>
  <c r="AH6" i="4" s="1"/>
  <c r="AI6" i="4" l="1"/>
  <c r="AJ6" i="4" s="1"/>
  <c r="AK7" i="4" s="1"/>
  <c r="AM7" i="4" s="1"/>
  <c r="AN7" i="4" l="1"/>
  <c r="AO7" i="4"/>
  <c r="AP8" i="4" s="1"/>
  <c r="AR8" i="4" s="1"/>
  <c r="AS8" i="4" l="1"/>
  <c r="AT8" i="4" s="1"/>
  <c r="AU9" i="4" s="1"/>
  <c r="AW9" i="4" s="1"/>
  <c r="AX9" i="4" l="1"/>
  <c r="AY9" i="4" s="1"/>
  <c r="AZ10" i="4" s="1"/>
  <c r="BB10" i="4" s="1"/>
  <c r="BC10" i="4" l="1"/>
  <c r="BD10" i="4" s="1"/>
  <c r="BE11" i="4" s="1"/>
  <c r="BG11" i="4" s="1"/>
  <c r="BH11" i="4" l="1"/>
  <c r="BI11" i="4" s="1"/>
  <c r="BJ12" i="4" s="1"/>
  <c r="BL12" i="4" s="1"/>
  <c r="BM12" i="4" l="1"/>
  <c r="BN12" i="4" s="1"/>
  <c r="BO13" i="4" s="1"/>
  <c r="BQ13" i="4" s="1"/>
  <c r="BR13" i="4" l="1"/>
  <c r="BS13" i="4" s="1"/>
  <c r="BT14" i="4" s="1"/>
  <c r="BV14" i="4" s="1"/>
  <c r="BW14" i="4" l="1"/>
  <c r="BX14" i="4" s="1"/>
  <c r="BY15" i="4" s="1"/>
  <c r="CA15" i="4" s="1"/>
  <c r="CB15" i="4" l="1"/>
  <c r="CC15" i="4" s="1"/>
  <c r="CD16" i="4" s="1"/>
  <c r="CF16" i="4" s="1"/>
  <c r="CG16" i="4" l="1"/>
  <c r="CH16" i="4" s="1"/>
  <c r="CI17" i="4" s="1"/>
  <c r="CK17" i="4" s="1"/>
  <c r="CL17" i="4" l="1"/>
  <c r="CM17" i="4" s="1"/>
  <c r="CN18" i="4" s="1"/>
  <c r="CP18" i="4" s="1"/>
  <c r="CQ18" i="4" l="1"/>
  <c r="CR18" i="4" s="1"/>
  <c r="CS19" i="4" s="1"/>
  <c r="CU19" i="4" s="1"/>
  <c r="CV19" i="4" l="1"/>
  <c r="CW19" i="4" s="1"/>
  <c r="CX20" i="4" s="1"/>
  <c r="CZ20" i="4" s="1"/>
  <c r="DA20" i="4" l="1"/>
  <c r="DB20" i="4" s="1"/>
  <c r="DC21" i="4" s="1"/>
  <c r="DE21" i="4" s="1"/>
  <c r="DF21" i="4" l="1"/>
  <c r="DG21" i="4" s="1"/>
  <c r="DH22" i="4" s="1"/>
  <c r="DJ22" i="4" s="1"/>
  <c r="DK22" i="4" l="1"/>
  <c r="DL22" i="4" s="1"/>
  <c r="DM23" i="4" s="1"/>
  <c r="DO23" i="4" s="1"/>
  <c r="DP23" i="4" l="1"/>
  <c r="DQ23" i="4" s="1"/>
  <c r="DR24" i="4" s="1"/>
  <c r="DT24" i="4" s="1"/>
  <c r="DU24" i="4" l="1"/>
  <c r="DV24" i="4" s="1"/>
  <c r="DW25" i="4" s="1"/>
  <c r="DY25" i="4" s="1"/>
  <c r="DZ25" i="4" l="1"/>
  <c r="EA25" i="4" s="1"/>
  <c r="EB26" i="4" s="1"/>
  <c r="ED26" i="4" s="1"/>
  <c r="EE26" i="4" l="1"/>
  <c r="EF26" i="4" s="1"/>
  <c r="EG27" i="4" s="1"/>
  <c r="EI27" i="4" s="1"/>
  <c r="EJ27" i="4" l="1"/>
  <c r="EK27" i="4" s="1"/>
  <c r="EL28" i="4" s="1"/>
  <c r="EN28" i="4" s="1"/>
  <c r="EO28" i="4" l="1"/>
  <c r="EP28" i="4" s="1"/>
  <c r="EQ29" i="4" s="1"/>
  <c r="ES29" i="4" s="1"/>
  <c r="ET29" i="4" l="1"/>
  <c r="EU29" i="4" s="1"/>
  <c r="EV30" i="4" s="1"/>
  <c r="EX30" i="4" s="1"/>
  <c r="EY30" i="4" l="1"/>
  <c r="EZ30" i="4" s="1"/>
  <c r="FA31" i="4" s="1"/>
  <c r="FC31" i="4" s="1"/>
  <c r="FD31" i="4" l="1"/>
  <c r="FE31" i="4" s="1"/>
  <c r="FF32" i="4" s="1"/>
  <c r="FH32" i="4" s="1"/>
  <c r="FI32" i="4" l="1"/>
  <c r="FJ32" i="4" s="1"/>
  <c r="FK33" i="4" s="1"/>
  <c r="FM33" i="4" s="1"/>
  <c r="FN33" i="4" l="1"/>
  <c r="FO33" i="4" s="1"/>
  <c r="FP34" i="4" s="1"/>
  <c r="FR34" i="4" s="1"/>
  <c r="FS34" i="4" l="1"/>
  <c r="FT34" i="4" s="1"/>
  <c r="FU35" i="4" s="1"/>
  <c r="FW35" i="4" s="1"/>
  <c r="FX35" i="4" l="1"/>
  <c r="FY35" i="4" s="1"/>
  <c r="FZ36" i="4" s="1"/>
  <c r="GB36" i="4" s="1"/>
  <c r="GC36" i="4" l="1"/>
  <c r="GD36" i="4" s="1"/>
  <c r="GE37" i="4" s="1"/>
  <c r="T2" i="4"/>
  <c r="U2" i="4"/>
  <c r="V3" i="4" s="1"/>
  <c r="X3" i="4" s="1"/>
  <c r="Y3" i="4" l="1"/>
  <c r="Z3" i="4" s="1"/>
  <c r="AA4" i="4" s="1"/>
  <c r="AC4" i="4" s="1"/>
  <c r="AD4" i="4" l="1"/>
  <c r="AE4" i="4" s="1"/>
  <c r="AF5" i="4" s="1"/>
  <c r="AH5" i="4" s="1"/>
  <c r="AI5" i="4" l="1"/>
  <c r="AJ5" i="4" s="1"/>
  <c r="AK6" i="4" s="1"/>
  <c r="AM6" i="4" s="1"/>
  <c r="AN6" i="4" l="1"/>
  <c r="AO6" i="4" s="1"/>
  <c r="AP7" i="4" s="1"/>
  <c r="AR7" i="4" s="1"/>
  <c r="AS7" i="4" l="1"/>
  <c r="AT7" i="4" s="1"/>
  <c r="AU8" i="4" s="1"/>
  <c r="AW8" i="4" s="1"/>
  <c r="AX8" i="4" l="1"/>
  <c r="AY8" i="4" s="1"/>
  <c r="AZ9" i="4" s="1"/>
  <c r="BB9" i="4" s="1"/>
  <c r="BC9" i="4" l="1"/>
  <c r="BD9" i="4" s="1"/>
  <c r="BE10" i="4" s="1"/>
  <c r="BG10" i="4" s="1"/>
  <c r="BH10" i="4" l="1"/>
  <c r="BI10" i="4" s="1"/>
  <c r="BJ11" i="4" s="1"/>
  <c r="BL11" i="4" s="1"/>
  <c r="BM11" i="4" l="1"/>
  <c r="BN11" i="4" s="1"/>
  <c r="BO12" i="4" s="1"/>
  <c r="BQ12" i="4" s="1"/>
  <c r="BR12" i="4" l="1"/>
  <c r="BS12" i="4" s="1"/>
  <c r="BT13" i="4" s="1"/>
  <c r="BV13" i="4" s="1"/>
  <c r="BW13" i="4" l="1"/>
  <c r="BX13" i="4" s="1"/>
  <c r="BY14" i="4" s="1"/>
  <c r="CA14" i="4" s="1"/>
  <c r="CB14" i="4" l="1"/>
  <c r="CC14" i="4" s="1"/>
  <c r="CD15" i="4" s="1"/>
  <c r="CF15" i="4" s="1"/>
  <c r="CG15" i="4" l="1"/>
  <c r="CH15" i="4" s="1"/>
  <c r="CI16" i="4" s="1"/>
  <c r="CK16" i="4" s="1"/>
  <c r="CL16" i="4" l="1"/>
  <c r="CM16" i="4" s="1"/>
  <c r="CN17" i="4" s="1"/>
  <c r="CP17" i="4" s="1"/>
  <c r="CQ17" i="4" l="1"/>
  <c r="CR17" i="4" s="1"/>
  <c r="CS18" i="4" s="1"/>
  <c r="CU18" i="4" s="1"/>
  <c r="CV18" i="4" l="1"/>
  <c r="CW18" i="4" s="1"/>
  <c r="CX19" i="4" s="1"/>
  <c r="CZ19" i="4" s="1"/>
  <c r="DA19" i="4" l="1"/>
  <c r="DB19" i="4" s="1"/>
  <c r="DC20" i="4" s="1"/>
  <c r="DE20" i="4" s="1"/>
  <c r="DF20" i="4" l="1"/>
  <c r="DG20" i="4" s="1"/>
  <c r="DH21" i="4" s="1"/>
  <c r="DJ21" i="4" s="1"/>
  <c r="DK21" i="4" l="1"/>
  <c r="DL21" i="4" s="1"/>
  <c r="DM22" i="4" s="1"/>
  <c r="DO22" i="4" s="1"/>
  <c r="DP22" i="4" l="1"/>
  <c r="DQ22" i="4" s="1"/>
  <c r="DR23" i="4" s="1"/>
  <c r="DT23" i="4" s="1"/>
  <c r="DU23" i="4" l="1"/>
  <c r="DV23" i="4" s="1"/>
  <c r="DW24" i="4" s="1"/>
  <c r="DY24" i="4" s="1"/>
  <c r="DZ24" i="4" l="1"/>
  <c r="EA24" i="4" s="1"/>
  <c r="EB25" i="4" s="1"/>
  <c r="ED25" i="4" s="1"/>
  <c r="EE25" i="4" l="1"/>
  <c r="EF25" i="4" s="1"/>
  <c r="EG26" i="4" s="1"/>
  <c r="EI26" i="4" s="1"/>
  <c r="EJ26" i="4" l="1"/>
  <c r="EK26" i="4" s="1"/>
  <c r="EL27" i="4" s="1"/>
  <c r="EN27" i="4" s="1"/>
  <c r="EO27" i="4" l="1"/>
  <c r="EP27" i="4" s="1"/>
  <c r="EQ28" i="4" s="1"/>
  <c r="ES28" i="4" s="1"/>
  <c r="ET28" i="4" l="1"/>
  <c r="EU28" i="4" s="1"/>
  <c r="EV29" i="4" s="1"/>
  <c r="EX29" i="4" s="1"/>
  <c r="EY29" i="4" l="1"/>
  <c r="EZ29" i="4" s="1"/>
  <c r="FA30" i="4" s="1"/>
  <c r="FC30" i="4" s="1"/>
  <c r="FD30" i="4" l="1"/>
  <c r="FE30" i="4" s="1"/>
  <c r="FF31" i="4" s="1"/>
  <c r="FH31" i="4" s="1"/>
  <c r="FI31" i="4" l="1"/>
  <c r="FJ31" i="4" s="1"/>
  <c r="FK32" i="4" s="1"/>
  <c r="FM32" i="4" s="1"/>
  <c r="FN32" i="4" l="1"/>
  <c r="FO32" i="4" s="1"/>
  <c r="FP33" i="4" s="1"/>
  <c r="FR33" i="4" s="1"/>
  <c r="FS33" i="4" l="1"/>
  <c r="FT33" i="4" s="1"/>
  <c r="FU34" i="4" s="1"/>
  <c r="FW34" i="4" s="1"/>
  <c r="FX34" i="4" l="1"/>
  <c r="FY34" i="4" s="1"/>
  <c r="FZ35" i="4" s="1"/>
  <c r="GB35" i="4" s="1"/>
  <c r="GC35" i="4" l="1"/>
  <c r="GD35" i="4" s="1"/>
  <c r="GE36" i="4" s="1"/>
  <c r="Y2" i="4"/>
  <c r="Z2" i="4"/>
  <c r="AA3" i="4" s="1"/>
  <c r="AC3" i="4" s="1"/>
  <c r="AD3" i="4" l="1"/>
  <c r="AE3" i="4" s="1"/>
  <c r="AF4" i="4" s="1"/>
  <c r="AH4" i="4" s="1"/>
  <c r="AI4" i="4" l="1"/>
  <c r="AJ4" i="4" s="1"/>
  <c r="AK5" i="4" s="1"/>
  <c r="AM5" i="4" s="1"/>
  <c r="AN5" i="4" l="1"/>
  <c r="AO5" i="4" s="1"/>
  <c r="AP6" i="4" s="1"/>
  <c r="AR6" i="4" s="1"/>
  <c r="AS6" i="4" l="1"/>
  <c r="AT6" i="4" s="1"/>
  <c r="AU7" i="4" s="1"/>
  <c r="AW7" i="4" s="1"/>
  <c r="AX7" i="4" l="1"/>
  <c r="AY7" i="4" s="1"/>
  <c r="AZ8" i="4" s="1"/>
  <c r="BB8" i="4" s="1"/>
  <c r="BC8" i="4" l="1"/>
  <c r="BD8" i="4" s="1"/>
  <c r="BE9" i="4" s="1"/>
  <c r="BG9" i="4" s="1"/>
  <c r="BH9" i="4" l="1"/>
  <c r="BI9" i="4" s="1"/>
  <c r="BJ10" i="4" s="1"/>
  <c r="BL10" i="4" s="1"/>
  <c r="BM10" i="4" l="1"/>
  <c r="BN10" i="4" s="1"/>
  <c r="BO11" i="4" s="1"/>
  <c r="BQ11" i="4" s="1"/>
  <c r="BR11" i="4" l="1"/>
  <c r="BS11" i="4" s="1"/>
  <c r="BT12" i="4" s="1"/>
  <c r="BV12" i="4" s="1"/>
  <c r="BW12" i="4" l="1"/>
  <c r="BX12" i="4" s="1"/>
  <c r="BY13" i="4" s="1"/>
  <c r="CA13" i="4" s="1"/>
  <c r="CB13" i="4" l="1"/>
  <c r="CC13" i="4" s="1"/>
  <c r="CD14" i="4" s="1"/>
  <c r="CF14" i="4" s="1"/>
  <c r="CG14" i="4" l="1"/>
  <c r="CH14" i="4" s="1"/>
  <c r="CI15" i="4" s="1"/>
  <c r="CK15" i="4" s="1"/>
  <c r="CL15" i="4" l="1"/>
  <c r="CM15" i="4" s="1"/>
  <c r="CN16" i="4" s="1"/>
  <c r="CP16" i="4" s="1"/>
  <c r="CQ16" i="4" l="1"/>
  <c r="CR16" i="4" s="1"/>
  <c r="CS17" i="4" s="1"/>
  <c r="CU17" i="4" s="1"/>
  <c r="CV17" i="4" l="1"/>
  <c r="CW17" i="4" s="1"/>
  <c r="CX18" i="4" s="1"/>
  <c r="CZ18" i="4" s="1"/>
  <c r="DA18" i="4" l="1"/>
  <c r="DB18" i="4" s="1"/>
  <c r="DC19" i="4" s="1"/>
  <c r="DE19" i="4" s="1"/>
  <c r="DF19" i="4" l="1"/>
  <c r="DG19" i="4" s="1"/>
  <c r="DH20" i="4" s="1"/>
  <c r="DJ20" i="4" s="1"/>
  <c r="DK20" i="4" l="1"/>
  <c r="DL20" i="4" s="1"/>
  <c r="DM21" i="4" s="1"/>
  <c r="DO21" i="4" s="1"/>
  <c r="DP21" i="4" l="1"/>
  <c r="DQ21" i="4" s="1"/>
  <c r="DR22" i="4" s="1"/>
  <c r="DT22" i="4" s="1"/>
  <c r="DU22" i="4" l="1"/>
  <c r="DV22" i="4" s="1"/>
  <c r="DW23" i="4" s="1"/>
  <c r="DY23" i="4" s="1"/>
  <c r="DZ23" i="4" l="1"/>
  <c r="EA23" i="4" s="1"/>
  <c r="EB24" i="4" s="1"/>
  <c r="ED24" i="4" s="1"/>
  <c r="EE24" i="4" l="1"/>
  <c r="EF24" i="4" s="1"/>
  <c r="EG25" i="4" s="1"/>
  <c r="EI25" i="4" s="1"/>
  <c r="EJ25" i="4" l="1"/>
  <c r="EK25" i="4" s="1"/>
  <c r="EL26" i="4" s="1"/>
  <c r="EN26" i="4" s="1"/>
  <c r="EO26" i="4" l="1"/>
  <c r="EP26" i="4" s="1"/>
  <c r="EQ27" i="4" s="1"/>
  <c r="ES27" i="4" s="1"/>
  <c r="ET27" i="4" l="1"/>
  <c r="EU27" i="4" s="1"/>
  <c r="EV28" i="4" s="1"/>
  <c r="EX28" i="4" s="1"/>
  <c r="EY28" i="4" l="1"/>
  <c r="EZ28" i="4" s="1"/>
  <c r="FA29" i="4" s="1"/>
  <c r="FC29" i="4" s="1"/>
  <c r="FD29" i="4" l="1"/>
  <c r="FE29" i="4" s="1"/>
  <c r="FF30" i="4" s="1"/>
  <c r="FH30" i="4" s="1"/>
  <c r="FI30" i="4" l="1"/>
  <c r="FJ30" i="4" s="1"/>
  <c r="FK31" i="4" s="1"/>
  <c r="FM31" i="4" s="1"/>
  <c r="FN31" i="4" l="1"/>
  <c r="FO31" i="4" s="1"/>
  <c r="FP32" i="4" s="1"/>
  <c r="FR32" i="4" s="1"/>
  <c r="FS32" i="4" l="1"/>
  <c r="FT32" i="4" s="1"/>
  <c r="FU33" i="4" s="1"/>
  <c r="FW33" i="4" s="1"/>
  <c r="FX33" i="4" l="1"/>
  <c r="FY33" i="4" s="1"/>
  <c r="FZ34" i="4" s="1"/>
  <c r="GB34" i="4" s="1"/>
  <c r="GC34" i="4" l="1"/>
  <c r="GD34" i="4" s="1"/>
  <c r="GE35" i="4" s="1"/>
  <c r="AX2" i="4"/>
  <c r="AY2" i="4" s="1"/>
  <c r="AZ3" i="4" s="1"/>
  <c r="BB3" i="4" s="1"/>
  <c r="BC3" i="4" l="1"/>
  <c r="BD3" i="4" s="1"/>
  <c r="BE4" i="4" s="1"/>
  <c r="BG4" i="4" s="1"/>
  <c r="BH4" i="4" l="1"/>
  <c r="BI4" i="4" s="1"/>
  <c r="BJ5" i="4" s="1"/>
  <c r="BL5" i="4" s="1"/>
  <c r="BM5" i="4" l="1"/>
  <c r="BN5" i="4" s="1"/>
  <c r="BO6" i="4" s="1"/>
  <c r="BQ6" i="4" s="1"/>
  <c r="BR6" i="4" l="1"/>
  <c r="BS6" i="4" s="1"/>
  <c r="BT7" i="4" s="1"/>
  <c r="BV7" i="4" s="1"/>
  <c r="BW7" i="4" l="1"/>
  <c r="BX7" i="4" s="1"/>
  <c r="BY8" i="4" s="1"/>
  <c r="CA8" i="4" s="1"/>
  <c r="CB8" i="4" l="1"/>
  <c r="CC8" i="4" s="1"/>
  <c r="CD9" i="4" s="1"/>
  <c r="CF9" i="4" s="1"/>
  <c r="CG9" i="4" l="1"/>
  <c r="CH9" i="4" s="1"/>
  <c r="CI10" i="4" s="1"/>
  <c r="CK10" i="4" s="1"/>
  <c r="CL10" i="4" l="1"/>
  <c r="CM10" i="4" s="1"/>
  <c r="CN11" i="4" s="1"/>
  <c r="CP11" i="4" s="1"/>
  <c r="CQ11" i="4" l="1"/>
  <c r="CR11" i="4" s="1"/>
  <c r="CS12" i="4" s="1"/>
  <c r="CU12" i="4" s="1"/>
  <c r="CV12" i="4" l="1"/>
  <c r="CW12" i="4" s="1"/>
  <c r="CX13" i="4" s="1"/>
  <c r="CZ13" i="4" s="1"/>
  <c r="DA13" i="4" l="1"/>
  <c r="DB13" i="4" s="1"/>
  <c r="DC14" i="4" s="1"/>
  <c r="DE14" i="4" s="1"/>
  <c r="DF14" i="4" l="1"/>
  <c r="DG14" i="4" s="1"/>
  <c r="DH15" i="4" s="1"/>
  <c r="DJ15" i="4" s="1"/>
  <c r="DK15" i="4" l="1"/>
  <c r="DL15" i="4" s="1"/>
  <c r="DM16" i="4" s="1"/>
  <c r="DO16" i="4" s="1"/>
  <c r="DP16" i="4" l="1"/>
  <c r="DQ16" i="4" s="1"/>
  <c r="DR17" i="4" s="1"/>
  <c r="DT17" i="4" s="1"/>
  <c r="DU17" i="4" l="1"/>
  <c r="DV17" i="4" s="1"/>
  <c r="DW18" i="4" s="1"/>
  <c r="DY18" i="4" s="1"/>
  <c r="DZ18" i="4" l="1"/>
  <c r="EA18" i="4" s="1"/>
  <c r="EB19" i="4" s="1"/>
  <c r="ED19" i="4" s="1"/>
  <c r="EE19" i="4" l="1"/>
  <c r="EF19" i="4" s="1"/>
  <c r="EG20" i="4" s="1"/>
  <c r="EI20" i="4" s="1"/>
  <c r="EJ20" i="4" l="1"/>
  <c r="EK20" i="4" s="1"/>
  <c r="EL21" i="4" s="1"/>
  <c r="EN21" i="4" s="1"/>
  <c r="EO21" i="4" l="1"/>
  <c r="EP21" i="4" s="1"/>
  <c r="EQ22" i="4" s="1"/>
  <c r="ES22" i="4" s="1"/>
  <c r="ET22" i="4" l="1"/>
  <c r="EU22" i="4" s="1"/>
  <c r="EV23" i="4" s="1"/>
  <c r="EX23" i="4" s="1"/>
  <c r="EY23" i="4" l="1"/>
  <c r="EZ23" i="4" s="1"/>
  <c r="FA24" i="4" s="1"/>
  <c r="FC24" i="4" s="1"/>
  <c r="FD24" i="4" l="1"/>
  <c r="FE24" i="4" s="1"/>
  <c r="FF25" i="4" s="1"/>
  <c r="FH25" i="4" s="1"/>
  <c r="FI25" i="4" l="1"/>
  <c r="FJ25" i="4" s="1"/>
  <c r="FK26" i="4" s="1"/>
  <c r="FM26" i="4" s="1"/>
  <c r="FN26" i="4" l="1"/>
  <c r="FO26" i="4" s="1"/>
  <c r="FP27" i="4" s="1"/>
  <c r="FR27" i="4" s="1"/>
  <c r="FS27" i="4" l="1"/>
  <c r="FT27" i="4" s="1"/>
  <c r="FU28" i="4" s="1"/>
  <c r="FW28" i="4" s="1"/>
  <c r="FX28" i="4" l="1"/>
  <c r="FY28" i="4" s="1"/>
  <c r="FZ29" i="4" s="1"/>
  <c r="GB29" i="4" s="1"/>
  <c r="GC29" i="4" l="1"/>
  <c r="GD29" i="4" s="1"/>
  <c r="GE30" i="4" s="1"/>
  <c r="BH2" i="4"/>
  <c r="BI2" i="4"/>
  <c r="BJ3" i="4" s="1"/>
  <c r="BL3" i="4" s="1"/>
  <c r="BM3" i="4" l="1"/>
  <c r="BN3" i="4" s="1"/>
  <c r="BO4" i="4" s="1"/>
  <c r="BQ4" i="4" s="1"/>
  <c r="BR4" i="4" l="1"/>
  <c r="BS4" i="4" s="1"/>
  <c r="BT5" i="4" s="1"/>
  <c r="BV5" i="4" s="1"/>
  <c r="BW5" i="4" l="1"/>
  <c r="BX5" i="4" s="1"/>
  <c r="BY6" i="4" s="1"/>
  <c r="CA6" i="4" s="1"/>
  <c r="CB6" i="4" l="1"/>
  <c r="CC6" i="4" s="1"/>
  <c r="CD7" i="4" s="1"/>
  <c r="CF7" i="4" s="1"/>
  <c r="CG7" i="4" l="1"/>
  <c r="CH7" i="4" s="1"/>
  <c r="CI8" i="4" s="1"/>
  <c r="CK8" i="4" s="1"/>
  <c r="CL8" i="4" l="1"/>
  <c r="CM8" i="4" s="1"/>
  <c r="CN9" i="4" s="1"/>
  <c r="CP9" i="4" s="1"/>
  <c r="CQ9" i="4" l="1"/>
  <c r="CR9" i="4" s="1"/>
  <c r="CS10" i="4" s="1"/>
  <c r="CU10" i="4" s="1"/>
  <c r="CV10" i="4" l="1"/>
  <c r="CW10" i="4" s="1"/>
  <c r="CX11" i="4" s="1"/>
  <c r="CZ11" i="4" s="1"/>
  <c r="DA11" i="4" l="1"/>
  <c r="DB11" i="4" s="1"/>
  <c r="DC12" i="4" s="1"/>
  <c r="DE12" i="4" s="1"/>
  <c r="DF12" i="4" l="1"/>
  <c r="DG12" i="4" s="1"/>
  <c r="DH13" i="4" s="1"/>
  <c r="DJ13" i="4" s="1"/>
  <c r="DK13" i="4" l="1"/>
  <c r="DL13" i="4" s="1"/>
  <c r="DM14" i="4" s="1"/>
  <c r="DO14" i="4" s="1"/>
  <c r="DP14" i="4" l="1"/>
  <c r="DQ14" i="4" s="1"/>
  <c r="DR15" i="4" s="1"/>
  <c r="DT15" i="4" s="1"/>
  <c r="DU15" i="4" l="1"/>
  <c r="DV15" i="4" s="1"/>
  <c r="DW16" i="4" s="1"/>
  <c r="DY16" i="4" s="1"/>
  <c r="DZ16" i="4" l="1"/>
  <c r="EA16" i="4" s="1"/>
  <c r="EB17" i="4" s="1"/>
  <c r="ED17" i="4" s="1"/>
  <c r="EE17" i="4" l="1"/>
  <c r="EF17" i="4" s="1"/>
  <c r="EG18" i="4" s="1"/>
  <c r="EI18" i="4" s="1"/>
  <c r="EJ18" i="4" l="1"/>
  <c r="EK18" i="4" s="1"/>
  <c r="EL19" i="4" s="1"/>
  <c r="EN19" i="4" s="1"/>
  <c r="EO19" i="4" l="1"/>
  <c r="EP19" i="4" s="1"/>
  <c r="EQ20" i="4" s="1"/>
  <c r="ES20" i="4" s="1"/>
  <c r="ET20" i="4" l="1"/>
  <c r="EU20" i="4" s="1"/>
  <c r="EV21" i="4" s="1"/>
  <c r="EX21" i="4" s="1"/>
  <c r="EY21" i="4" l="1"/>
  <c r="EZ21" i="4" s="1"/>
  <c r="FA22" i="4" s="1"/>
  <c r="FC22" i="4" s="1"/>
  <c r="FD22" i="4" l="1"/>
  <c r="FE22" i="4" s="1"/>
  <c r="FF23" i="4" s="1"/>
  <c r="FH23" i="4" s="1"/>
  <c r="FI23" i="4" l="1"/>
  <c r="FJ23" i="4" s="1"/>
  <c r="FK24" i="4" s="1"/>
  <c r="FM24" i="4" s="1"/>
  <c r="FN24" i="4" l="1"/>
  <c r="FO24" i="4" s="1"/>
  <c r="FP25" i="4" s="1"/>
  <c r="FR25" i="4" s="1"/>
  <c r="FS25" i="4" l="1"/>
  <c r="FT25" i="4" s="1"/>
  <c r="FU26" i="4" s="1"/>
  <c r="FW26" i="4" s="1"/>
  <c r="FX26" i="4" l="1"/>
  <c r="FY26" i="4" s="1"/>
  <c r="FZ27" i="4" s="1"/>
  <c r="GB27" i="4" s="1"/>
  <c r="GC27" i="4" l="1"/>
  <c r="GD27" i="4" s="1"/>
  <c r="GE28" i="4" s="1"/>
  <c r="BR2" i="4"/>
  <c r="BS2" i="4" s="1"/>
  <c r="BT3" i="4" s="1"/>
  <c r="BV3" i="4" s="1"/>
  <c r="BW3" i="4" l="1"/>
  <c r="BX3" i="4" s="1"/>
  <c r="BY4" i="4" s="1"/>
  <c r="CA4" i="4" s="1"/>
  <c r="CB4" i="4" l="1"/>
  <c r="CC4" i="4" s="1"/>
  <c r="CD5" i="4" s="1"/>
  <c r="CF5" i="4" s="1"/>
  <c r="CG5" i="4" l="1"/>
  <c r="CH5" i="4" s="1"/>
  <c r="CI6" i="4" s="1"/>
  <c r="CK6" i="4" s="1"/>
  <c r="CL6" i="4" l="1"/>
  <c r="CM6" i="4" s="1"/>
  <c r="CN7" i="4" s="1"/>
  <c r="CP7" i="4" s="1"/>
  <c r="CQ7" i="4" l="1"/>
  <c r="CR7" i="4" s="1"/>
  <c r="CS8" i="4" s="1"/>
  <c r="CU8" i="4" s="1"/>
  <c r="CV8" i="4" l="1"/>
  <c r="CW8" i="4" s="1"/>
  <c r="CX9" i="4" s="1"/>
  <c r="CZ9" i="4" s="1"/>
  <c r="DA9" i="4" l="1"/>
  <c r="DB9" i="4" s="1"/>
  <c r="DC10" i="4" s="1"/>
  <c r="DE10" i="4" s="1"/>
  <c r="DF10" i="4" l="1"/>
  <c r="DG10" i="4" s="1"/>
  <c r="DH11" i="4" s="1"/>
  <c r="DJ11" i="4" s="1"/>
  <c r="DK11" i="4" l="1"/>
  <c r="DL11" i="4" s="1"/>
  <c r="DM12" i="4" s="1"/>
  <c r="DO12" i="4" s="1"/>
  <c r="DP12" i="4" l="1"/>
  <c r="DQ12" i="4" s="1"/>
  <c r="DR13" i="4" s="1"/>
  <c r="DT13" i="4" s="1"/>
  <c r="DU13" i="4" l="1"/>
  <c r="DV13" i="4" s="1"/>
  <c r="DW14" i="4" s="1"/>
  <c r="DY14" i="4" s="1"/>
  <c r="DZ14" i="4" l="1"/>
  <c r="EA14" i="4" s="1"/>
  <c r="EB15" i="4" s="1"/>
  <c r="ED15" i="4" s="1"/>
  <c r="EE15" i="4" l="1"/>
  <c r="EF15" i="4" s="1"/>
  <c r="EG16" i="4" s="1"/>
  <c r="EI16" i="4" s="1"/>
  <c r="EJ16" i="4" l="1"/>
  <c r="EK16" i="4" s="1"/>
  <c r="EL17" i="4" s="1"/>
  <c r="EN17" i="4" s="1"/>
  <c r="EO17" i="4" l="1"/>
  <c r="EP17" i="4" s="1"/>
  <c r="EQ18" i="4" s="1"/>
  <c r="ES18" i="4" s="1"/>
  <c r="ET18" i="4" l="1"/>
  <c r="EU18" i="4" s="1"/>
  <c r="EV19" i="4" s="1"/>
  <c r="EX19" i="4" s="1"/>
  <c r="EY19" i="4" l="1"/>
  <c r="EZ19" i="4" s="1"/>
  <c r="FA20" i="4" s="1"/>
  <c r="FC20" i="4" s="1"/>
  <c r="FD20" i="4" l="1"/>
  <c r="FE20" i="4" s="1"/>
  <c r="FF21" i="4" s="1"/>
  <c r="FH21" i="4" s="1"/>
  <c r="FI21" i="4" l="1"/>
  <c r="FJ21" i="4" s="1"/>
  <c r="FK22" i="4" s="1"/>
  <c r="FM22" i="4" s="1"/>
  <c r="FN22" i="4" l="1"/>
  <c r="FO22" i="4" s="1"/>
  <c r="FP23" i="4" s="1"/>
  <c r="FR23" i="4" s="1"/>
  <c r="FS23" i="4" l="1"/>
  <c r="FT23" i="4" s="1"/>
  <c r="FU24" i="4" s="1"/>
  <c r="FW24" i="4" s="1"/>
  <c r="FX24" i="4" l="1"/>
  <c r="FY24" i="4" s="1"/>
  <c r="FZ25" i="4" s="1"/>
  <c r="GB25" i="4" s="1"/>
  <c r="GC25" i="4" l="1"/>
  <c r="GD25" i="4" s="1"/>
  <c r="GE26" i="4" s="1"/>
  <c r="CB2" i="4"/>
  <c r="CC2" i="4"/>
  <c r="CD3" i="4" s="1"/>
  <c r="CF3" i="4" s="1"/>
  <c r="CG3" i="4" l="1"/>
  <c r="CH3" i="4" s="1"/>
  <c r="CI4" i="4" s="1"/>
  <c r="CK4" i="4" s="1"/>
  <c r="CL4" i="4" l="1"/>
  <c r="CM4" i="4" s="1"/>
  <c r="CN5" i="4" s="1"/>
  <c r="CP5" i="4" s="1"/>
  <c r="CQ5" i="4" l="1"/>
  <c r="CR5" i="4" s="1"/>
  <c r="CS6" i="4" s="1"/>
  <c r="CU6" i="4" s="1"/>
  <c r="CV6" i="4" l="1"/>
  <c r="CW6" i="4" s="1"/>
  <c r="CX7" i="4" s="1"/>
  <c r="CZ7" i="4" s="1"/>
  <c r="DA7" i="4" l="1"/>
  <c r="DB7" i="4" s="1"/>
  <c r="DC8" i="4" s="1"/>
  <c r="DE8" i="4" s="1"/>
  <c r="DF8" i="4" l="1"/>
  <c r="DG8" i="4" s="1"/>
  <c r="DH9" i="4" s="1"/>
  <c r="DJ9" i="4" s="1"/>
  <c r="DK9" i="4" l="1"/>
  <c r="DL9" i="4" s="1"/>
  <c r="DM10" i="4" s="1"/>
  <c r="DO10" i="4" s="1"/>
  <c r="DP10" i="4" l="1"/>
  <c r="DQ10" i="4" s="1"/>
  <c r="DR11" i="4" s="1"/>
  <c r="DT11" i="4" s="1"/>
  <c r="DU11" i="4" l="1"/>
  <c r="DV11" i="4" s="1"/>
  <c r="DW12" i="4" s="1"/>
  <c r="DY12" i="4" s="1"/>
  <c r="DZ12" i="4" l="1"/>
  <c r="EA12" i="4" s="1"/>
  <c r="EB13" i="4" s="1"/>
  <c r="ED13" i="4" s="1"/>
  <c r="EE13" i="4" l="1"/>
  <c r="EF13" i="4" s="1"/>
  <c r="EG14" i="4" s="1"/>
  <c r="EI14" i="4" s="1"/>
  <c r="EJ14" i="4" l="1"/>
  <c r="EK14" i="4" s="1"/>
  <c r="EL15" i="4" s="1"/>
  <c r="EN15" i="4" s="1"/>
  <c r="EO15" i="4" l="1"/>
  <c r="EP15" i="4" s="1"/>
  <c r="EQ16" i="4" s="1"/>
  <c r="ES16" i="4" s="1"/>
  <c r="ET16" i="4" l="1"/>
  <c r="EU16" i="4" s="1"/>
  <c r="EV17" i="4" s="1"/>
  <c r="EX17" i="4" s="1"/>
  <c r="EY17" i="4" l="1"/>
  <c r="EZ17" i="4" s="1"/>
  <c r="FA18" i="4" s="1"/>
  <c r="FC18" i="4" s="1"/>
  <c r="FD18" i="4" l="1"/>
  <c r="FE18" i="4" s="1"/>
  <c r="FF19" i="4" s="1"/>
  <c r="FH19" i="4" s="1"/>
  <c r="FI19" i="4" l="1"/>
  <c r="FJ19" i="4" s="1"/>
  <c r="FK20" i="4" s="1"/>
  <c r="FM20" i="4" s="1"/>
  <c r="FN20" i="4" l="1"/>
  <c r="FO20" i="4" s="1"/>
  <c r="FP21" i="4" s="1"/>
  <c r="FR21" i="4" s="1"/>
  <c r="FS21" i="4" l="1"/>
  <c r="FT21" i="4" s="1"/>
  <c r="FU22" i="4" s="1"/>
  <c r="FW22" i="4" s="1"/>
  <c r="FX22" i="4" l="1"/>
  <c r="FY22" i="4" s="1"/>
  <c r="FZ23" i="4" s="1"/>
  <c r="GB23" i="4" s="1"/>
  <c r="GC23" i="4" l="1"/>
  <c r="GD23" i="4" s="1"/>
  <c r="GE24" i="4" s="1"/>
  <c r="FD2" i="4"/>
  <c r="FE2" i="4" s="1"/>
  <c r="FF3" i="4" s="1"/>
  <c r="FH3" i="4" s="1"/>
  <c r="FI3" i="4" l="1"/>
  <c r="FJ3" i="4" s="1"/>
  <c r="FK4" i="4" s="1"/>
  <c r="FM4" i="4" s="1"/>
  <c r="FN4" i="4" l="1"/>
  <c r="FO4" i="4" s="1"/>
  <c r="FP5" i="4" s="1"/>
  <c r="FR5" i="4" s="1"/>
  <c r="FS5" i="4" l="1"/>
  <c r="FT5" i="4" s="1"/>
  <c r="FU6" i="4" s="1"/>
  <c r="FW6" i="4" s="1"/>
  <c r="FX6" i="4" l="1"/>
  <c r="FY6" i="4" s="1"/>
  <c r="FZ7" i="4" s="1"/>
  <c r="GB7" i="4" s="1"/>
  <c r="GC7" i="4" l="1"/>
  <c r="GD7" i="4" s="1"/>
  <c r="GE8" i="4" s="1"/>
  <c r="FI2" i="4"/>
  <c r="FJ2" i="4" s="1"/>
  <c r="FK3" i="4" s="1"/>
  <c r="FM3" i="4" s="1"/>
  <c r="FN3" i="4" l="1"/>
  <c r="FO3" i="4" s="1"/>
  <c r="FP4" i="4" s="1"/>
  <c r="FR4" i="4" s="1"/>
  <c r="FS4" i="4" l="1"/>
  <c r="FT4" i="4" s="1"/>
  <c r="FU5" i="4" s="1"/>
  <c r="FW5" i="4" s="1"/>
  <c r="FX5" i="4" l="1"/>
  <c r="FY5" i="4" s="1"/>
  <c r="FZ6" i="4" s="1"/>
  <c r="GB6" i="4" s="1"/>
  <c r="GC6" i="4" l="1"/>
  <c r="GD6" i="4" s="1"/>
  <c r="GE7" i="4" s="1"/>
  <c r="FN2" i="4"/>
  <c r="FO2" i="4" s="1"/>
  <c r="FP3" i="4" s="1"/>
  <c r="FR3" i="4" s="1"/>
  <c r="FS3" i="4" l="1"/>
  <c r="FT3" i="4" s="1"/>
  <c r="FU4" i="4" s="1"/>
  <c r="FW4" i="4" s="1"/>
  <c r="FX4" i="4" l="1"/>
  <c r="FY4" i="4" s="1"/>
  <c r="FZ5" i="4" s="1"/>
  <c r="GB5" i="4" s="1"/>
  <c r="GC5" i="4" l="1"/>
  <c r="GD5" i="4" s="1"/>
  <c r="GE6" i="4" s="1"/>
  <c r="GE91" i="4" s="1"/>
</calcChain>
</file>

<file path=xl/sharedStrings.xml><?xml version="1.0" encoding="utf-8"?>
<sst xmlns="http://schemas.openxmlformats.org/spreadsheetml/2006/main" count="497" uniqueCount="179">
  <si>
    <t>Year</t>
  </si>
  <si>
    <t>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</si>
  <si>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</si>
  <si>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</si>
  <si>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</si>
  <si>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</si>
  <si>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</si>
  <si>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</si>
  <si>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</si>
  <si>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</si>
  <si>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</si>
  <si>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</si>
  <si>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</si>
  <si>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</si>
  <si>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</si>
  <si>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</si>
  <si>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</si>
  <si>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</si>
  <si>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</si>
  <si>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Age</t>
  </si>
  <si>
    <t>Inflow</t>
  </si>
  <si>
    <t>Former FF age distribution</t>
  </si>
  <si>
    <t>Estimated former FF in 2013</t>
  </si>
  <si>
    <t>Age specific death rate</t>
  </si>
  <si>
    <t>End 2013</t>
  </si>
  <si>
    <t>Start 2014</t>
  </si>
  <si>
    <t>B2+C2</t>
  </si>
  <si>
    <t>G2+H2</t>
  </si>
  <si>
    <t>End 2015</t>
  </si>
  <si>
    <t>Start 2016</t>
  </si>
  <si>
    <t>L2+M2</t>
  </si>
  <si>
    <t>End 2016</t>
  </si>
  <si>
    <t>Start 2017</t>
  </si>
  <si>
    <t>Q2+R2</t>
  </si>
  <si>
    <t>End 2017</t>
  </si>
  <si>
    <t>Start 2018</t>
  </si>
  <si>
    <t>End 2018</t>
  </si>
  <si>
    <t>V2+W2</t>
  </si>
  <si>
    <t>Start 2019</t>
  </si>
  <si>
    <t>AA2+AB2</t>
  </si>
  <si>
    <t>Start 2020</t>
  </si>
  <si>
    <t>End 2019</t>
  </si>
  <si>
    <t>AF2+AG2</t>
  </si>
  <si>
    <t>End 2020</t>
  </si>
  <si>
    <t>Start 2021</t>
  </si>
  <si>
    <t>AK2+AL2</t>
  </si>
  <si>
    <t>End 2021</t>
  </si>
  <si>
    <t>Start 2022</t>
  </si>
  <si>
    <t>AP2+AQ2</t>
  </si>
  <si>
    <t>End 2022</t>
  </si>
  <si>
    <t>Start 2023</t>
  </si>
  <si>
    <t>AU2+AV2</t>
  </si>
  <si>
    <t>End 2023</t>
  </si>
  <si>
    <t>Start 2024</t>
  </si>
  <si>
    <t>AZ2+BA2</t>
  </si>
  <si>
    <t>BE2+BF2</t>
  </si>
  <si>
    <t>End 2024</t>
  </si>
  <si>
    <t>Start 2025</t>
  </si>
  <si>
    <t>BJ2+BK2</t>
  </si>
  <si>
    <t>Start 2026</t>
  </si>
  <si>
    <t>End 2025</t>
  </si>
  <si>
    <t>BO2+BP2</t>
  </si>
  <si>
    <t>End 2026</t>
  </si>
  <si>
    <t>Start 2027</t>
  </si>
  <si>
    <t>BT2+BU2</t>
  </si>
  <si>
    <t>End 2027</t>
  </si>
  <si>
    <t>Start 2028</t>
  </si>
  <si>
    <t>BY2+BZ2</t>
  </si>
  <si>
    <t>End 2028</t>
  </si>
  <si>
    <t>Start 2029</t>
  </si>
  <si>
    <t>CD2+CE2</t>
  </si>
  <si>
    <t>End 2029</t>
  </si>
  <si>
    <t>Start 2030</t>
  </si>
  <si>
    <t>CI2+CJ2</t>
  </si>
  <si>
    <t>End 2030</t>
  </si>
  <si>
    <t>Start 2031</t>
  </si>
  <si>
    <t>CN2+CM2</t>
  </si>
  <si>
    <t>End 2031</t>
  </si>
  <si>
    <t>Start 2032</t>
  </si>
  <si>
    <t>CS2+CT2</t>
  </si>
  <si>
    <t>End 2032</t>
  </si>
  <si>
    <t>Start 2033</t>
  </si>
  <si>
    <t>CX2+CY2</t>
  </si>
  <si>
    <t>End 2033</t>
  </si>
  <si>
    <t>Start 2034</t>
  </si>
  <si>
    <t>DC2+DD2</t>
  </si>
  <si>
    <t>End 2034</t>
  </si>
  <si>
    <t>Start 2035</t>
  </si>
  <si>
    <t>DH2+DI2</t>
  </si>
  <si>
    <t>End 2035</t>
  </si>
  <si>
    <t>Start 2036</t>
  </si>
  <si>
    <t>DM2+DN2</t>
  </si>
  <si>
    <t>End 2036</t>
  </si>
  <si>
    <t>Start 2037</t>
  </si>
  <si>
    <t>End 2014</t>
  </si>
  <si>
    <t>Start 2015</t>
  </si>
  <si>
    <t>End 2037</t>
  </si>
  <si>
    <t>DR2+DS2</t>
  </si>
  <si>
    <t>Start 2038</t>
  </si>
  <si>
    <t>DW2+DX2</t>
  </si>
  <si>
    <t>End 2038</t>
  </si>
  <si>
    <t>Start 2039</t>
  </si>
  <si>
    <t>EB2+EC2</t>
  </si>
  <si>
    <t>End 2039</t>
  </si>
  <si>
    <t>Start 2040</t>
  </si>
  <si>
    <t>End 2040</t>
  </si>
  <si>
    <t>EG2+EH2</t>
  </si>
  <si>
    <t>Start 2041</t>
  </si>
  <si>
    <t>End 2041</t>
  </si>
  <si>
    <t>EL2+EM2</t>
  </si>
  <si>
    <t>Start 2042</t>
  </si>
  <si>
    <t>EQ2+ER2</t>
  </si>
  <si>
    <t>End 2042</t>
  </si>
  <si>
    <t>Start 2043</t>
  </si>
  <si>
    <t>EV2+EW2</t>
  </si>
  <si>
    <t>End 2043</t>
  </si>
  <si>
    <t>Start 2044</t>
  </si>
  <si>
    <t>FA2+FB2</t>
  </si>
  <si>
    <t>End 2044</t>
  </si>
  <si>
    <t>Start 2045</t>
  </si>
  <si>
    <t>FF2=FG2</t>
  </si>
  <si>
    <t>End 2045</t>
  </si>
  <si>
    <t>Start 2046</t>
  </si>
  <si>
    <t>FK2+FL2</t>
  </si>
  <si>
    <t>End 2046</t>
  </si>
  <si>
    <t>Start 2047</t>
  </si>
  <si>
    <t>FP2+FQ2</t>
  </si>
  <si>
    <t>End 2047</t>
  </si>
  <si>
    <t>Start 2048</t>
  </si>
  <si>
    <t>FU2+FV2</t>
  </si>
  <si>
    <t>End 2048</t>
  </si>
  <si>
    <t>Start 2049</t>
  </si>
  <si>
    <t>FZ2+GA2</t>
  </si>
  <si>
    <t>End 2049</t>
  </si>
  <si>
    <t>Start 2050</t>
  </si>
  <si>
    <t>Age gp 2013</t>
  </si>
  <si>
    <t>Age gp 2015</t>
  </si>
  <si>
    <t>Age gp 2020</t>
  </si>
  <si>
    <t>Age gp 2025</t>
  </si>
  <si>
    <t>Age gp 2030</t>
  </si>
  <si>
    <t>Age gp 2035</t>
  </si>
  <si>
    <t>Age gp 2040</t>
  </si>
  <si>
    <t>Age gp 2045</t>
  </si>
  <si>
    <t>Age gp 2050</t>
  </si>
  <si>
    <t>Under 20</t>
  </si>
  <si>
    <t>85+</t>
  </si>
  <si>
    <t>Age distribution of estimated former FF</t>
  </si>
  <si>
    <t>Current</t>
  </si>
  <si>
    <t>Former MN</t>
  </si>
  <si>
    <t>Former MN Age distribution</t>
  </si>
  <si>
    <t>Age 65+</t>
  </si>
  <si>
    <t>Age 85+</t>
  </si>
  <si>
    <t>Age 65 +</t>
  </si>
  <si>
    <t>Under 65</t>
  </si>
  <si>
    <t>65+</t>
  </si>
  <si>
    <t>%</t>
  </si>
  <si>
    <t>Households with 1 Dependent adult</t>
  </si>
  <si>
    <t>H/holds with 1 dependent child</t>
  </si>
  <si>
    <t>H/holds with 2 dependent children</t>
  </si>
  <si>
    <t>H/holds with 3 dependent children</t>
  </si>
  <si>
    <t>Former under 65</t>
  </si>
  <si>
    <t>Former 65 +</t>
  </si>
  <si>
    <t>Widows aged 65+</t>
  </si>
  <si>
    <t>All</t>
  </si>
  <si>
    <t>Dependent adults</t>
  </si>
  <si>
    <t>Dependent children</t>
  </si>
  <si>
    <t>Widows</t>
  </si>
  <si>
    <t>Current age distribution based on Scots survey</t>
  </si>
  <si>
    <t>Current age distribution based on Scots survey %</t>
  </si>
  <si>
    <t>Estimated age distribution of current FF based on Scots survey</t>
  </si>
  <si>
    <t>Assumed 6% pa outflow up to 60 then 30%</t>
  </si>
  <si>
    <t>Assuming 8% wastage rate=outflow</t>
  </si>
  <si>
    <t>100+</t>
  </si>
  <si>
    <t>Current - children total</t>
  </si>
  <si>
    <t>Former - children total</t>
  </si>
  <si>
    <t>Former aged 85+</t>
  </si>
  <si>
    <t>Dependent adults excluding widows</t>
  </si>
  <si>
    <t>Former MN Age distribution based on  pension data</t>
  </si>
  <si>
    <t>Former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</si>
</sst>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Fon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Border="1"/>
    <xf numFmtId="1" fontId="0" fillId="2" borderId="0" xfId="0" applyNumberFormat="1" applyFill="1" applyBorder="1"/>
    <xf numFmtId="1" fontId="0" fillId="2" borderId="1" xfId="0" applyNumberFormat="1" applyFill="1" applyBorder="1"/>
    <xf numFmtId="1" fontId="0" fillId="0" borderId="1" xfId="0" applyNumberFormat="1" applyBorder="1"/>
    <xf numFmtId="1" fontId="0" fillId="0" borderId="1" xfId="0" applyNumberFormat="1" applyFont="1" applyBorder="1"/>
    <xf numFmtId="0" fontId="0" fillId="0" borderId="0" xfId="0" applyFill="1" applyBorder="1"/>
    <xf numFmtId="1" fontId="0" fillId="0" borderId="0" xfId="0" applyNumberFormat="1" applyFill="1" applyBorder="1"/>
    <xf numFmtId="164" fontId="0" fillId="0" borderId="0" xfId="0" applyNumberFormat="1"/>
    <xf numFmtId="164" fontId="0" fillId="0" borderId="0" xfId="0" applyNumberFormat="1" applyAlignment="1">
      <alignment wrapText="1"/>
    </xf>
    <xf numFmtId="1" fontId="0" fillId="0" borderId="0" xfId="0" applyNumberFormat="1" applyAlignment="1"/>
    <xf numFmtId="2" fontId="0" fillId="0" borderId="0" xfId="0" applyNumberFormat="1"/>
    <xf numFmtId="2" fontId="0" fillId="0" borderId="0" xfId="0" applyNumberFormat="1" applyAlignment="1">
      <alignment wrapText="1"/>
    </xf>
    <xf numFmtId="0" fontId="2" fillId="0" borderId="0" xfId="0" applyFont="1"/>
    <xf numFmtId="1" fontId="2" fillId="0" borderId="1" xfId="0" applyNumberFormat="1" applyFont="1" applyBorder="1"/>
    <xf numFmtId="0" fontId="0" fillId="0" borderId="0" xfId="0" applyFill="1"/>
    <xf numFmtId="0" fontId="1" fillId="0" borderId="0" xfId="0" applyFont="1" applyFill="1" applyBorder="1" applyAlignment="1">
      <alignment horizontal="center" wrapText="1"/>
    </xf>
    <xf numFmtId="1" fontId="0" fillId="0" borderId="0" xfId="0" applyNumberFormat="1" applyFill="1"/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6" fontId="0" fillId="0" borderId="1" xfId="0" applyNumberFormat="1" applyFont="1" applyBorder="1"/>
    <xf numFmtId="166" fontId="0" fillId="0" borderId="0" xfId="0" applyNumberFormat="1" applyFont="1"/>
    <xf numFmtId="1" fontId="2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1" xfId="0" applyFont="1" applyFill="1" applyBorder="1"/>
    <xf numFmtId="1" fontId="2" fillId="0" borderId="2" xfId="0" applyNumberFormat="1" applyFont="1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" fontId="2" fillId="0" borderId="3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'Projected former FF3'!$A$24</c:f>
              <c:strCache>
                <c:ptCount val="1"/>
                <c:pt idx="0">
                  <c:v>Age 65+</c:v>
                </c:pt>
              </c:strCache>
            </c:strRef>
          </c:tx>
          <c:marker>
            <c:symbol val="none"/>
          </c:marker>
          <c:cat>
            <c:numRef>
              <c:f>'Projected former FF3'!$B$23:$J$23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'Projected former FF3'!$B$24:$J$24</c:f>
              <c:numCache>
                <c:formatCode>0</c:formatCode>
                <c:ptCount val="9"/>
                <c:pt idx="0">
                  <c:v>58268</c:v>
                </c:pt>
                <c:pt idx="1">
                  <c:v>59993.260135513912</c:v>
                </c:pt>
                <c:pt idx="2">
                  <c:v>60424.564567710477</c:v>
                </c:pt>
                <c:pt idx="3">
                  <c:v>54366.035657651082</c:v>
                </c:pt>
                <c:pt idx="4">
                  <c:v>45123.025688516529</c:v>
                </c:pt>
                <c:pt idx="5">
                  <c:v>35468.182509707789</c:v>
                </c:pt>
                <c:pt idx="6">
                  <c:v>27342.70445102442</c:v>
                </c:pt>
                <c:pt idx="7">
                  <c:v>22053.174561564032</c:v>
                </c:pt>
                <c:pt idx="8">
                  <c:v>19306.727634449046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'Projected former FF3'!$A$25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'Projected former FF3'!$B$23:$J$23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'Projected former FF3'!$B$25:$J$25</c:f>
              <c:numCache>
                <c:formatCode>0</c:formatCode>
                <c:ptCount val="9"/>
                <c:pt idx="0">
                  <c:v>3610</c:v>
                </c:pt>
                <c:pt idx="1">
                  <c:v>4544.5906603924859</c:v>
                </c:pt>
                <c:pt idx="2">
                  <c:v>6050.9688453113422</c:v>
                </c:pt>
                <c:pt idx="3">
                  <c:v>8397.4162665245458</c:v>
                </c:pt>
                <c:pt idx="4">
                  <c:v>9876.9426225028183</c:v>
                </c:pt>
                <c:pt idx="5">
                  <c:v>9585.6645987603715</c:v>
                </c:pt>
                <c:pt idx="6">
                  <c:v>8300.8379622784905</c:v>
                </c:pt>
                <c:pt idx="7">
                  <c:v>6299.5818797127667</c:v>
                </c:pt>
                <c:pt idx="8">
                  <c:v>4612.3746386042458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'Projected former FF3'!$A$26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'Projected former FF3'!$B$23:$J$23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'Projected former FF3'!$B$26:$J$26</c:f>
              <c:numCache>
                <c:formatCode>0</c:formatCode>
                <c:ptCount val="9"/>
                <c:pt idx="0">
                  <c:v>98850</c:v>
                </c:pt>
                <c:pt idx="1">
                  <c:v>95573.571244340856</c:v>
                </c:pt>
                <c:pt idx="2">
                  <c:v>85921.593471852582</c:v>
                </c:pt>
                <c:pt idx="3">
                  <c:v>74797.747168887479</c:v>
                </c:pt>
                <c:pt idx="4">
                  <c:v>63344.557465614249</c:v>
                </c:pt>
                <c:pt idx="5">
                  <c:v>53381.181095381209</c:v>
                </c:pt>
                <c:pt idx="6">
                  <c:v>45776.547399953706</c:v>
                </c:pt>
                <c:pt idx="7">
                  <c:v>40785.898691484552</c:v>
                </c:pt>
                <c:pt idx="8">
                  <c:v>37977.898129584653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14272"/>
        <c:axId val="160615808"/>
      </c:lineChart>
      <c:catAx>
        <c:axId val="1606142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60615808"/>
        <c:crosses val="autoZero"/>
        <c:auto val="1"/>
        <c:lblAlgn val="ctr"/>
        <c:lblOffset val="100"/>
        <c:noMultiLvlLbl val="0"/>
      </c:catAx>
      <c:valAx>
        <c:axId val="160615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0614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LLTI2!$A$36</c:f>
              <c:strCache>
                <c:ptCount val="1"/>
                <c:pt idx="0">
                  <c:v>Age 65+</c:v>
                </c:pt>
              </c:strCache>
            </c:strRef>
          </c:tx>
          <c:marker>
            <c:symbol val="none"/>
          </c:marker>
          <c:cat>
            <c:numRef>
              <c:f>LLTI2!$B$35:$J$35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LLTI2!$B$36:$J$36</c:f>
              <c:numCache>
                <c:formatCode>0</c:formatCode>
                <c:ptCount val="9"/>
                <c:pt idx="0">
                  <c:v>22166.780000000002</c:v>
                </c:pt>
                <c:pt idx="1">
                  <c:v>23340.747675329087</c:v>
                </c:pt>
                <c:pt idx="2">
                  <c:v>24500.032450613642</c:v>
                </c:pt>
                <c:pt idx="3">
                  <c:v>22915.880507897535</c:v>
                </c:pt>
                <c:pt idx="4">
                  <c:v>19556.752746808714</c:v>
                </c:pt>
                <c:pt idx="5">
                  <c:v>15593.416574929808</c:v>
                </c:pt>
                <c:pt idx="6">
                  <c:v>12004.873514321778</c:v>
                </c:pt>
                <c:pt idx="7">
                  <c:v>9480.5384431432431</c:v>
                </c:pt>
                <c:pt idx="8">
                  <c:v>8027.5997958857424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LLTI2!$A$37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LLTI2!$B$35:$J$35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LLTI2!$B$37:$J$37</c:f>
              <c:numCache>
                <c:formatCode>0</c:formatCode>
                <c:ptCount val="9"/>
                <c:pt idx="0">
                  <c:v>1833.88</c:v>
                </c:pt>
                <c:pt idx="1">
                  <c:v>2308.6520554793833</c:v>
                </c:pt>
                <c:pt idx="2">
                  <c:v>3073.8921734181617</c:v>
                </c:pt>
                <c:pt idx="3">
                  <c:v>4265.8874633944679</c:v>
                </c:pt>
                <c:pt idx="4">
                  <c:v>5017.4868522314309</c:v>
                </c:pt>
                <c:pt idx="5">
                  <c:v>4869.5176161702684</c:v>
                </c:pt>
                <c:pt idx="6">
                  <c:v>4216.8256848374731</c:v>
                </c:pt>
                <c:pt idx="7">
                  <c:v>3200.1875948940851</c:v>
                </c:pt>
                <c:pt idx="8">
                  <c:v>2343.0863164109569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LLTI2!$A$38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LLTI2!$B$35:$J$35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LLTI2!$B$38:$J$38</c:f>
              <c:numCache>
                <c:formatCode>0</c:formatCode>
                <c:ptCount val="9"/>
                <c:pt idx="0">
                  <c:v>29361.479000000003</c:v>
                </c:pt>
                <c:pt idx="1">
                  <c:v>29491.738843651849</c:v>
                </c:pt>
                <c:pt idx="2">
                  <c:v>28470.942715533656</c:v>
                </c:pt>
                <c:pt idx="3">
                  <c:v>25567.21499835702</c:v>
                </c:pt>
                <c:pt idx="4">
                  <c:v>21418.116949501371</c:v>
                </c:pt>
                <c:pt idx="5">
                  <c:v>17245.762382695284</c:v>
                </c:pt>
                <c:pt idx="6">
                  <c:v>13808.038208463611</c:v>
                </c:pt>
                <c:pt idx="7">
                  <c:v>11475.446733824414</c:v>
                </c:pt>
                <c:pt idx="8">
                  <c:v>10131.916528859896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84256"/>
        <c:axId val="161585792"/>
      </c:lineChart>
      <c:catAx>
        <c:axId val="1615842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61585792"/>
        <c:crosses val="autoZero"/>
        <c:auto val="1"/>
        <c:lblAlgn val="ctr"/>
        <c:lblOffset val="100"/>
        <c:noMultiLvlLbl val="0"/>
      </c:catAx>
      <c:valAx>
        <c:axId val="1615857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158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'ADL2'!$A$15</c:f>
              <c:strCache>
                <c:ptCount val="1"/>
                <c:pt idx="0">
                  <c:v>Age 65+</c:v>
                </c:pt>
              </c:strCache>
            </c:strRef>
          </c:tx>
          <c:marker>
            <c:symbol val="none"/>
          </c:marker>
          <c:cat>
            <c:numRef>
              <c:f>'ADL2'!$B$14:$J$14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'ADL2'!$B$15:$J$15</c:f>
              <c:numCache>
                <c:formatCode>0</c:formatCode>
                <c:ptCount val="9"/>
                <c:pt idx="0">
                  <c:v>13184.75</c:v>
                </c:pt>
                <c:pt idx="1">
                  <c:v>13963.565643991391</c:v>
                </c:pt>
                <c:pt idx="2">
                  <c:v>14933.328375098961</c:v>
                </c:pt>
                <c:pt idx="3">
                  <c:v>14333.997277840625</c:v>
                </c:pt>
                <c:pt idx="4">
                  <c:v>12414.37776343417</c:v>
                </c:pt>
                <c:pt idx="5">
                  <c:v>10031.764725918822</c:v>
                </c:pt>
                <c:pt idx="6">
                  <c:v>7729.4878852966276</c:v>
                </c:pt>
                <c:pt idx="7">
                  <c:v>6048.1155139267821</c:v>
                </c:pt>
                <c:pt idx="8">
                  <c:v>5036.2675296800026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'ADL2'!$A$16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'ADL2'!$B$14:$J$14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'ADL2'!$B$16:$J$16</c:f>
              <c:numCache>
                <c:formatCode>0</c:formatCode>
                <c:ptCount val="9"/>
                <c:pt idx="0">
                  <c:v>1295.99</c:v>
                </c:pt>
                <c:pt idx="1">
                  <c:v>1631.5080470809023</c:v>
                </c:pt>
                <c:pt idx="2">
                  <c:v>2172.2978154667717</c:v>
                </c:pt>
                <c:pt idx="3">
                  <c:v>3014.6724396823111</c:v>
                </c:pt>
                <c:pt idx="4">
                  <c:v>3545.822401478511</c:v>
                </c:pt>
                <c:pt idx="5">
                  <c:v>3441.2535909549738</c:v>
                </c:pt>
                <c:pt idx="6">
                  <c:v>2980.0008284579781</c:v>
                </c:pt>
                <c:pt idx="7">
                  <c:v>2261.5498948168834</c:v>
                </c:pt>
                <c:pt idx="8">
                  <c:v>1655.8424952589241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'ADL2'!$A$17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'ADL2'!$B$14:$J$14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'ADL2'!$B$17:$J$17</c:f>
              <c:numCache>
                <c:formatCode>#,##0</c:formatCode>
                <c:ptCount val="9"/>
                <c:pt idx="0">
                  <c:v>16519.519999999997</c:v>
                </c:pt>
                <c:pt idx="1">
                  <c:v>16814.653982464228</c:v>
                </c:pt>
                <c:pt idx="2">
                  <c:v>16774.034630922506</c:v>
                </c:pt>
                <c:pt idx="3">
                  <c:v>15562.696982358713</c:v>
                </c:pt>
                <c:pt idx="4">
                  <c:v>13277.269545753408</c:v>
                </c:pt>
                <c:pt idx="5">
                  <c:v>10798.769852474728</c:v>
                </c:pt>
                <c:pt idx="6">
                  <c:v>8566.7311402808209</c:v>
                </c:pt>
                <c:pt idx="7">
                  <c:v>6974.4137307411756</c:v>
                </c:pt>
                <c:pt idx="8">
                  <c:v>6013.0434751584999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30272"/>
        <c:axId val="158631808"/>
      </c:lineChart>
      <c:catAx>
        <c:axId val="1586302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8631808"/>
        <c:crosses val="autoZero"/>
        <c:auto val="1"/>
        <c:lblAlgn val="ctr"/>
        <c:lblOffset val="100"/>
        <c:noMultiLvlLbl val="0"/>
      </c:catAx>
      <c:valAx>
        <c:axId val="158631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863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'Dementia 2'!$A$20</c:f>
              <c:strCache>
                <c:ptCount val="1"/>
                <c:pt idx="0">
                  <c:v>Age 85+</c:v>
                </c:pt>
              </c:strCache>
            </c:strRef>
          </c:tx>
          <c:marker>
            <c:symbol val="none"/>
          </c:marker>
          <c:cat>
            <c:numRef>
              <c:f>'Dementia 2'!$B$19:$J$19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'Dementia 2'!$B$20:$J$20</c:f>
              <c:numCache>
                <c:formatCode>0</c:formatCode>
                <c:ptCount val="9"/>
                <c:pt idx="0">
                  <c:v>791.66629999999998</c:v>
                </c:pt>
                <c:pt idx="1">
                  <c:v>1005.6939019513947</c:v>
                </c:pt>
                <c:pt idx="2">
                  <c:v>1327.7952957135471</c:v>
                </c:pt>
                <c:pt idx="3">
                  <c:v>1831.0420850482715</c:v>
                </c:pt>
                <c:pt idx="4">
                  <c:v>2222.538785594189</c:v>
                </c:pt>
                <c:pt idx="5">
                  <c:v>2223.112639075674</c:v>
                </c:pt>
                <c:pt idx="6">
                  <c:v>1919.3580046028706</c:v>
                </c:pt>
                <c:pt idx="7">
                  <c:v>1454.8334756159938</c:v>
                </c:pt>
                <c:pt idx="8">
                  <c:v>1047.9408674693907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'Dementia 2'!$A$21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'Dementia 2'!$B$19:$J$19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'Dementia 2'!$B$21:$J$21</c:f>
              <c:numCache>
                <c:formatCode>0</c:formatCode>
                <c:ptCount val="9"/>
                <c:pt idx="0">
                  <c:v>3410.8898999999997</c:v>
                </c:pt>
                <c:pt idx="1">
                  <c:v>3772.7573544106349</c:v>
                </c:pt>
                <c:pt idx="2">
                  <c:v>4359.1586182406691</c:v>
                </c:pt>
                <c:pt idx="3">
                  <c:v>4679.9661462343511</c:v>
                </c:pt>
                <c:pt idx="4">
                  <c:v>4523.8116052435971</c:v>
                </c:pt>
                <c:pt idx="5">
                  <c:v>4009.240681542698</c:v>
                </c:pt>
                <c:pt idx="6">
                  <c:v>3255.9361048718547</c:v>
                </c:pt>
                <c:pt idx="7">
                  <c:v>2533.4714788649949</c:v>
                </c:pt>
                <c:pt idx="8">
                  <c:v>1970.5497495387001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19552"/>
        <c:axId val="161325440"/>
      </c:lineChart>
      <c:catAx>
        <c:axId val="1613195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61325440"/>
        <c:crosses val="autoZero"/>
        <c:auto val="1"/>
        <c:lblAlgn val="ctr"/>
        <c:lblOffset val="100"/>
        <c:noMultiLvlLbl val="0"/>
      </c:catAx>
      <c:valAx>
        <c:axId val="1613254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1319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'Alcohol 2'!$A$50</c:f>
              <c:strCache>
                <c:ptCount val="1"/>
                <c:pt idx="0">
                  <c:v>Under 65</c:v>
                </c:pt>
              </c:strCache>
            </c:strRef>
          </c:tx>
          <c:marker>
            <c:symbol val="none"/>
          </c:marker>
          <c:cat>
            <c:numRef>
              <c:f>'Alcohol 2'!$B$49:$J$49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'Alcohol 2'!$B$50:$J$50</c:f>
              <c:numCache>
                <c:formatCode>#,##0</c:formatCode>
                <c:ptCount val="9"/>
                <c:pt idx="0">
                  <c:v>3530.634</c:v>
                </c:pt>
                <c:pt idx="1">
                  <c:v>3095.4870664679434</c:v>
                </c:pt>
                <c:pt idx="2">
                  <c:v>2218.2415146603657</c:v>
                </c:pt>
                <c:pt idx="3">
                  <c:v>1777.5589014775674</c:v>
                </c:pt>
                <c:pt idx="4">
                  <c:v>1585.273264607501</c:v>
                </c:pt>
                <c:pt idx="5">
                  <c:v>1558.4308769535855</c:v>
                </c:pt>
                <c:pt idx="6">
                  <c:v>1603.7443365568465</c:v>
                </c:pt>
                <c:pt idx="7">
                  <c:v>1629.7469993030836</c:v>
                </c:pt>
                <c:pt idx="8">
                  <c:v>1624.3918330767974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'Alcohol 2'!$A$51</c:f>
              <c:strCache>
                <c:ptCount val="1"/>
                <c:pt idx="0">
                  <c:v>65+</c:v>
                </c:pt>
              </c:strCache>
            </c:strRef>
          </c:tx>
          <c:marker>
            <c:symbol val="none"/>
          </c:marker>
          <c:cat>
            <c:numRef>
              <c:f>'Alcohol 2'!$B$49:$J$49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'Alcohol 2'!$B$51:$J$51</c:f>
              <c:numCache>
                <c:formatCode>#,##0</c:formatCode>
                <c:ptCount val="9"/>
                <c:pt idx="0">
                  <c:v>5069.3159999999989</c:v>
                </c:pt>
                <c:pt idx="1">
                  <c:v>5219.413631789711</c:v>
                </c:pt>
                <c:pt idx="2">
                  <c:v>5256.9371173908103</c:v>
                </c:pt>
                <c:pt idx="3">
                  <c:v>4729.8451022156441</c:v>
                </c:pt>
                <c:pt idx="4">
                  <c:v>3925.7032349009387</c:v>
                </c:pt>
                <c:pt idx="5">
                  <c:v>3085.731878344578</c:v>
                </c:pt>
                <c:pt idx="6">
                  <c:v>2378.8152872391247</c:v>
                </c:pt>
                <c:pt idx="7">
                  <c:v>1918.6261868560709</c:v>
                </c:pt>
                <c:pt idx="8">
                  <c:v>1679.6853041970669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'Alcohol 2'!$A$52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'Alcohol 2'!$B$49:$J$49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'Alcohol 2'!$B$52:$J$52</c:f>
              <c:numCache>
                <c:formatCode>#,##0</c:formatCode>
                <c:ptCount val="9"/>
                <c:pt idx="0">
                  <c:v>8599.9499999999989</c:v>
                </c:pt>
                <c:pt idx="1">
                  <c:v>8314.9006982576539</c:v>
                </c:pt>
                <c:pt idx="2">
                  <c:v>7475.1786320511774</c:v>
                </c:pt>
                <c:pt idx="3">
                  <c:v>6507.404003693212</c:v>
                </c:pt>
                <c:pt idx="4">
                  <c:v>5510.9764995084397</c:v>
                </c:pt>
                <c:pt idx="5">
                  <c:v>4644.1627552981627</c:v>
                </c:pt>
                <c:pt idx="6">
                  <c:v>3982.5596237959712</c:v>
                </c:pt>
                <c:pt idx="7">
                  <c:v>3548.3731861591546</c:v>
                </c:pt>
                <c:pt idx="8">
                  <c:v>3304.0771372738641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88416"/>
        <c:axId val="161389952"/>
      </c:lineChart>
      <c:catAx>
        <c:axId val="1613884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61389952"/>
        <c:crosses val="autoZero"/>
        <c:auto val="1"/>
        <c:lblAlgn val="ctr"/>
        <c:lblOffset val="100"/>
        <c:noMultiLvlLbl val="0"/>
      </c:catAx>
      <c:valAx>
        <c:axId val="161389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138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'Former &amp; current dependants'!$A$62:$B$62</c:f>
              <c:strCache>
                <c:ptCount val="1"/>
                <c:pt idx="0">
                  <c:v>Dependent children</c:v>
                </c:pt>
              </c:strCache>
            </c:strRef>
          </c:tx>
          <c:marker>
            <c:symbol val="none"/>
          </c:marker>
          <c:cat>
            <c:numRef>
              <c:f>'Former &amp; current dependants'!$C$61:$K$61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'Former &amp; current dependants'!$C$62:$K$62</c:f>
              <c:numCache>
                <c:formatCode>0</c:formatCode>
                <c:ptCount val="9"/>
                <c:pt idx="0">
                  <c:v>28584.248</c:v>
                </c:pt>
                <c:pt idx="1">
                  <c:v>25888.33768765772</c:v>
                </c:pt>
                <c:pt idx="2">
                  <c:v>20453.448579332609</c:v>
                </c:pt>
                <c:pt idx="3">
                  <c:v>17723.242504556423</c:v>
                </c:pt>
                <c:pt idx="4">
                  <c:v>16531.95562785567</c:v>
                </c:pt>
                <c:pt idx="5">
                  <c:v>16365.656237677958</c:v>
                </c:pt>
                <c:pt idx="6">
                  <c:v>16646.391349472877</c:v>
                </c:pt>
                <c:pt idx="7">
                  <c:v>16807.488306027153</c:v>
                </c:pt>
                <c:pt idx="8">
                  <c:v>16774.310896878087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'Former &amp; current dependants'!$A$63:$B$63</c:f>
              <c:strCache>
                <c:ptCount val="1"/>
                <c:pt idx="0">
                  <c:v>Dependent adults</c:v>
                </c:pt>
              </c:strCache>
            </c:strRef>
          </c:tx>
          <c:marker>
            <c:symbol val="none"/>
          </c:marker>
          <c:cat>
            <c:numRef>
              <c:f>'Former &amp; current dependants'!$C$61:$K$61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'Former &amp; current dependants'!$C$63:$K$63</c:f>
              <c:numCache>
                <c:formatCode>0</c:formatCode>
                <c:ptCount val="9"/>
                <c:pt idx="0">
                  <c:v>59147.423999999999</c:v>
                </c:pt>
                <c:pt idx="1">
                  <c:v>57468.182871985176</c:v>
                </c:pt>
                <c:pt idx="2">
                  <c:v>52437.613954525856</c:v>
                </c:pt>
                <c:pt idx="3">
                  <c:v>46521.912663996991</c:v>
                </c:pt>
                <c:pt idx="4">
                  <c:v>40376.973459443936</c:v>
                </c:pt>
                <c:pt idx="5">
                  <c:v>35002.303816963722</c:v>
                </c:pt>
                <c:pt idx="6">
                  <c:v>30886.426422894267</c:v>
                </c:pt>
                <c:pt idx="7">
                  <c:v>28186.096259063081</c:v>
                </c:pt>
                <c:pt idx="8">
                  <c:v>26670.883921063272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'Former &amp; current dependants'!$A$64:$B$64</c:f>
              <c:strCache>
                <c:ptCount val="1"/>
                <c:pt idx="0">
                  <c:v>Widows</c:v>
                </c:pt>
              </c:strCache>
            </c:strRef>
          </c:tx>
          <c:marker>
            <c:symbol val="none"/>
          </c:marker>
          <c:cat>
            <c:numRef>
              <c:f>'Former &amp; current dependants'!$C$61:$K$61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'Former &amp; current dependants'!$C$64:$K$64</c:f>
              <c:numCache>
                <c:formatCode>0</c:formatCode>
                <c:ptCount val="9"/>
                <c:pt idx="0">
                  <c:v>17480.399999999998</c:v>
                </c:pt>
                <c:pt idx="1">
                  <c:v>17997.978040654172</c:v>
                </c:pt>
                <c:pt idx="2">
                  <c:v>18127.369370313143</c:v>
                </c:pt>
                <c:pt idx="3">
                  <c:v>16309.810697295325</c:v>
                </c:pt>
                <c:pt idx="4">
                  <c:v>13536.907706554959</c:v>
                </c:pt>
                <c:pt idx="5">
                  <c:v>10640.454752912336</c:v>
                </c:pt>
                <c:pt idx="6">
                  <c:v>8202.8113353073259</c:v>
                </c:pt>
                <c:pt idx="7">
                  <c:v>6615.9523684692094</c:v>
                </c:pt>
                <c:pt idx="8">
                  <c:v>5792.0182903347131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02336"/>
        <c:axId val="161503872"/>
      </c:lineChart>
      <c:catAx>
        <c:axId val="1615023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61503872"/>
        <c:crosses val="autoZero"/>
        <c:auto val="1"/>
        <c:lblAlgn val="ctr"/>
        <c:lblOffset val="100"/>
        <c:noMultiLvlLbl val="0"/>
      </c:catAx>
      <c:valAx>
        <c:axId val="1615038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150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Summary!$A$2</c:f>
              <c:strCache>
                <c:ptCount val="1"/>
                <c:pt idx="0">
                  <c:v>Former FF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Summary!$B$2:$J$2</c:f>
              <c:numCache>
                <c:formatCode>#,##0</c:formatCode>
                <c:ptCount val="9"/>
                <c:pt idx="0">
                  <c:v>98850</c:v>
                </c:pt>
                <c:pt idx="1">
                  <c:v>95570</c:v>
                </c:pt>
                <c:pt idx="2">
                  <c:v>85920</c:v>
                </c:pt>
                <c:pt idx="3">
                  <c:v>74800</c:v>
                </c:pt>
                <c:pt idx="4">
                  <c:v>63350</c:v>
                </c:pt>
                <c:pt idx="5">
                  <c:v>53380</c:v>
                </c:pt>
                <c:pt idx="6">
                  <c:v>45780</c:v>
                </c:pt>
                <c:pt idx="7">
                  <c:v>40790</c:v>
                </c:pt>
                <c:pt idx="8">
                  <c:v>37980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Summary!$A$3</c:f>
              <c:strCache>
                <c:ptCount val="1"/>
                <c:pt idx="0">
                  <c:v>Former aged 85+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Summary!$B$3:$J$3</c:f>
              <c:numCache>
                <c:formatCode>#,##0</c:formatCode>
                <c:ptCount val="9"/>
                <c:pt idx="0">
                  <c:v>3610</c:v>
                </c:pt>
                <c:pt idx="1">
                  <c:v>4550</c:v>
                </c:pt>
                <c:pt idx="2">
                  <c:v>6050</c:v>
                </c:pt>
                <c:pt idx="3">
                  <c:v>8400</c:v>
                </c:pt>
                <c:pt idx="4">
                  <c:v>9880</c:v>
                </c:pt>
                <c:pt idx="5">
                  <c:v>9590</c:v>
                </c:pt>
                <c:pt idx="6">
                  <c:v>8300</c:v>
                </c:pt>
                <c:pt idx="7">
                  <c:v>6300</c:v>
                </c:pt>
                <c:pt idx="8">
                  <c:v>4610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Summary!$A$4</c:f>
              <c:strCache>
                <c:ptCount val="1"/>
                <c:pt idx="0">
                  <c:v>Dependent adults excluding widows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Summary!$B$4:$J$4</c:f>
              <c:numCache>
                <c:formatCode>#,##0</c:formatCode>
                <c:ptCount val="9"/>
                <c:pt idx="0">
                  <c:v>59150</c:v>
                </c:pt>
                <c:pt idx="1">
                  <c:v>57470</c:v>
                </c:pt>
                <c:pt idx="2">
                  <c:v>52440</c:v>
                </c:pt>
                <c:pt idx="3">
                  <c:v>46520</c:v>
                </c:pt>
                <c:pt idx="4">
                  <c:v>40380</c:v>
                </c:pt>
                <c:pt idx="5">
                  <c:v>35000</c:v>
                </c:pt>
                <c:pt idx="6">
                  <c:v>30890</c:v>
                </c:pt>
                <c:pt idx="7">
                  <c:v>28190</c:v>
                </c:pt>
                <c:pt idx="8">
                  <c:v>26670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Summary!$A$5</c:f>
              <c:strCache>
                <c:ptCount val="1"/>
                <c:pt idx="0">
                  <c:v>Dependent children</c:v>
                </c:pt>
              </c:strCache>
            </c:strRef>
          </c:tx>
          <c:marker>
            <c:symbol val="none"/>
          </c:marker>
          <c:cat>
            <c:numRef>
              <c:f>Summary!$B$1:$J$1</c:f>
              <c:numCache>
                <c:formatCode>0</c:formatCode>
                <c:ptCount val="9"/>
                <c:pt idx="0">
                  <c:v>2013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Summary!$B$5:$J$5</c:f>
              <c:numCache>
                <c:formatCode>#,##0</c:formatCode>
                <c:ptCount val="9"/>
                <c:pt idx="0">
                  <c:v>28580</c:v>
                </c:pt>
                <c:pt idx="1">
                  <c:v>25890</c:v>
                </c:pt>
                <c:pt idx="2">
                  <c:v>20450</c:v>
                </c:pt>
                <c:pt idx="3">
                  <c:v>17720</c:v>
                </c:pt>
                <c:pt idx="4">
                  <c:v>16530</c:v>
                </c:pt>
                <c:pt idx="5">
                  <c:v>16370</c:v>
                </c:pt>
                <c:pt idx="6">
                  <c:v>16650</c:v>
                </c:pt>
                <c:pt idx="7">
                  <c:v>16810</c:v>
                </c:pt>
                <c:pt idx="8">
                  <c:v>16770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44192"/>
        <c:axId val="157145728"/>
      </c:lineChart>
      <c:catAx>
        <c:axId val="1571441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7145728"/>
        <c:crosses val="autoZero"/>
        <c:auto val="1"/>
        <c:lblAlgn val="ctr"/>
        <c:lblOffset val="100"/>
        <c:noMultiLvlLbl val="0"/>
      </c:catAx>
      <c:valAx>
        <c:axId val="157145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714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7</xdr:row>
      <xdr:rowOff>9525</xdr:rowOff>
    </xdr:from>
    <xdr:to>
      <xdr:col>18</xdr:col>
      <xdr:colOff>19050</xdr:colOff>
      <xdr:row>21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23</xdr:row>
      <xdr:rowOff>47625</xdr:rowOff>
    </xdr:from>
    <xdr:to>
      <xdr:col>18</xdr:col>
      <xdr:colOff>85725</xdr:colOff>
      <xdr:row>37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161925</xdr:rowOff>
    </xdr:from>
    <xdr:to>
      <xdr:col>18</xdr:col>
      <xdr:colOff>66675</xdr:colOff>
      <xdr:row>18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85725</xdr:rowOff>
    </xdr:from>
    <xdr:to>
      <xdr:col>18</xdr:col>
      <xdr:colOff>266700</xdr:colOff>
      <xdr:row>19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29</xdr:row>
      <xdr:rowOff>114300</xdr:rowOff>
    </xdr:from>
    <xdr:to>
      <xdr:col>18</xdr:col>
      <xdr:colOff>361950</xdr:colOff>
      <xdr:row>44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43</xdr:row>
      <xdr:rowOff>47625</xdr:rowOff>
    </xdr:from>
    <xdr:to>
      <xdr:col>19</xdr:col>
      <xdr:colOff>47625</xdr:colOff>
      <xdr:row>57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0</xdr:row>
      <xdr:rowOff>123825</xdr:rowOff>
    </xdr:from>
    <xdr:to>
      <xdr:col>18</xdr:col>
      <xdr:colOff>600075</xdr:colOff>
      <xdr:row>15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7" workbookViewId="0">
      <selection activeCell="G8" sqref="G8"/>
    </sheetView>
  </sheetViews>
  <sheetFormatPr defaultRowHeight="14.4" x14ac:dyDescent="0.3"/>
  <cols>
    <col min="3" max="3" width="12.44140625" customWidth="1"/>
  </cols>
  <sheetData>
    <row r="1" spans="1:3" s="20" customFormat="1" ht="60" x14ac:dyDescent="0.25">
      <c r="A1" s="20" t="s">
        <v>0</v>
      </c>
      <c r="B1" s="30" t="s">
        <v>1</v>
      </c>
      <c r="C1" s="33" t="s">
        <v>171</v>
      </c>
    </row>
    <row r="2" spans="1:3" ht="15" x14ac:dyDescent="0.25">
      <c r="A2">
        <v>1955</v>
      </c>
      <c r="B2" s="1">
        <v>36750</v>
      </c>
      <c r="C2" s="1">
        <f>B2*0.08</f>
        <v>2940</v>
      </c>
    </row>
    <row r="3" spans="1:3" ht="15" x14ac:dyDescent="0.25">
      <c r="A3">
        <v>1956</v>
      </c>
      <c r="B3" s="1">
        <v>35050</v>
      </c>
      <c r="C3" s="1">
        <f t="shared" ref="C3:C59" si="0">B3*0.08</f>
        <v>2804</v>
      </c>
    </row>
    <row r="4" spans="1:3" ht="15" x14ac:dyDescent="0.25">
      <c r="A4">
        <v>1957</v>
      </c>
      <c r="B4" s="1">
        <v>33350</v>
      </c>
      <c r="C4" s="1">
        <f t="shared" si="0"/>
        <v>2668</v>
      </c>
    </row>
    <row r="5" spans="1:3" ht="15" x14ac:dyDescent="0.25">
      <c r="A5">
        <v>1958</v>
      </c>
      <c r="B5" s="1">
        <v>31650</v>
      </c>
      <c r="C5" s="1">
        <f t="shared" si="0"/>
        <v>2532</v>
      </c>
    </row>
    <row r="6" spans="1:3" ht="15" x14ac:dyDescent="0.25">
      <c r="A6">
        <v>1959</v>
      </c>
      <c r="B6" s="1">
        <v>29950</v>
      </c>
      <c r="C6" s="1">
        <f t="shared" si="0"/>
        <v>2396</v>
      </c>
    </row>
    <row r="7" spans="1:3" ht="15" x14ac:dyDescent="0.25">
      <c r="A7">
        <v>1960</v>
      </c>
      <c r="B7" s="1">
        <v>28254</v>
      </c>
      <c r="C7" s="1">
        <f t="shared" si="0"/>
        <v>2260.3200000000002</v>
      </c>
    </row>
    <row r="8" spans="1:3" ht="15" x14ac:dyDescent="0.25">
      <c r="A8">
        <v>1961</v>
      </c>
      <c r="B8" s="1">
        <f>B7-476</f>
        <v>27778</v>
      </c>
      <c r="C8" s="1">
        <f t="shared" si="0"/>
        <v>2222.2400000000002</v>
      </c>
    </row>
    <row r="9" spans="1:3" ht="15" x14ac:dyDescent="0.25">
      <c r="A9">
        <v>1962</v>
      </c>
      <c r="B9" s="1">
        <f>B8-476</f>
        <v>27302</v>
      </c>
      <c r="C9" s="1">
        <f t="shared" si="0"/>
        <v>2184.16</v>
      </c>
    </row>
    <row r="10" spans="1:3" ht="15" x14ac:dyDescent="0.25">
      <c r="A10">
        <v>1963</v>
      </c>
      <c r="B10" s="1">
        <f>B9-476</f>
        <v>26826</v>
      </c>
      <c r="C10" s="1">
        <f t="shared" si="0"/>
        <v>2146.08</v>
      </c>
    </row>
    <row r="11" spans="1:3" ht="15" x14ac:dyDescent="0.25">
      <c r="A11">
        <v>1964</v>
      </c>
      <c r="B11" s="1">
        <f>B10-476</f>
        <v>26350</v>
      </c>
      <c r="C11" s="1">
        <f t="shared" si="0"/>
        <v>2108</v>
      </c>
    </row>
    <row r="12" spans="1:3" ht="15" x14ac:dyDescent="0.25">
      <c r="A12">
        <v>1965</v>
      </c>
      <c r="B12" s="1">
        <v>25874</v>
      </c>
      <c r="C12" s="1">
        <f t="shared" si="0"/>
        <v>2069.92</v>
      </c>
    </row>
    <row r="13" spans="1:3" ht="15" x14ac:dyDescent="0.25">
      <c r="A13">
        <v>1966</v>
      </c>
      <c r="B13" s="1">
        <f>B12-886</f>
        <v>24988</v>
      </c>
      <c r="C13" s="1">
        <f t="shared" si="0"/>
        <v>1999.04</v>
      </c>
    </row>
    <row r="14" spans="1:3" ht="15" x14ac:dyDescent="0.25">
      <c r="A14">
        <v>1967</v>
      </c>
      <c r="B14" s="1">
        <f>B13-886</f>
        <v>24102</v>
      </c>
      <c r="C14" s="1">
        <f t="shared" si="0"/>
        <v>1928.16</v>
      </c>
    </row>
    <row r="15" spans="1:3" ht="15" x14ac:dyDescent="0.25">
      <c r="A15">
        <v>1968</v>
      </c>
      <c r="B15" s="1">
        <f>B14-886</f>
        <v>23216</v>
      </c>
      <c r="C15" s="1">
        <f t="shared" si="0"/>
        <v>1857.28</v>
      </c>
    </row>
    <row r="16" spans="1:3" ht="15" x14ac:dyDescent="0.25">
      <c r="A16">
        <v>1969</v>
      </c>
      <c r="B16" s="1">
        <f>B15-886</f>
        <v>22330</v>
      </c>
      <c r="C16" s="1">
        <f t="shared" si="0"/>
        <v>1786.4</v>
      </c>
    </row>
    <row r="17" spans="1:3" ht="15" x14ac:dyDescent="0.25">
      <c r="A17">
        <v>1970</v>
      </c>
      <c r="B17" s="1">
        <v>21443</v>
      </c>
      <c r="C17" s="1">
        <f t="shared" si="0"/>
        <v>1715.44</v>
      </c>
    </row>
    <row r="18" spans="1:3" ht="15" x14ac:dyDescent="0.25">
      <c r="A18">
        <v>1971</v>
      </c>
      <c r="B18" s="1">
        <f>B17+138</f>
        <v>21581</v>
      </c>
      <c r="C18" s="1">
        <f t="shared" si="0"/>
        <v>1726.48</v>
      </c>
    </row>
    <row r="19" spans="1:3" ht="15" x14ac:dyDescent="0.25">
      <c r="A19">
        <v>1972</v>
      </c>
      <c r="B19" s="1">
        <f>B18+138</f>
        <v>21719</v>
      </c>
      <c r="C19" s="1">
        <f t="shared" si="0"/>
        <v>1737.52</v>
      </c>
    </row>
    <row r="20" spans="1:3" ht="15" x14ac:dyDescent="0.25">
      <c r="A20">
        <v>1973</v>
      </c>
      <c r="B20" s="1">
        <f>B19+138</f>
        <v>21857</v>
      </c>
      <c r="C20" s="1">
        <f t="shared" si="0"/>
        <v>1748.56</v>
      </c>
    </row>
    <row r="21" spans="1:3" ht="15" x14ac:dyDescent="0.25">
      <c r="A21">
        <v>1974</v>
      </c>
      <c r="B21" s="1">
        <f>B20+138</f>
        <v>21995</v>
      </c>
      <c r="C21" s="1">
        <f t="shared" si="0"/>
        <v>1759.6000000000001</v>
      </c>
    </row>
    <row r="22" spans="1:3" ht="15" x14ac:dyDescent="0.25">
      <c r="A22">
        <v>1975</v>
      </c>
      <c r="B22" s="1">
        <v>22134</v>
      </c>
      <c r="C22" s="1">
        <f t="shared" si="0"/>
        <v>1770.72</v>
      </c>
    </row>
    <row r="23" spans="1:3" ht="15" x14ac:dyDescent="0.25">
      <c r="A23">
        <v>1976</v>
      </c>
      <c r="B23" s="1">
        <f>B22+235</f>
        <v>22369</v>
      </c>
      <c r="C23" s="1">
        <f t="shared" si="0"/>
        <v>1789.52</v>
      </c>
    </row>
    <row r="24" spans="1:3" ht="15" x14ac:dyDescent="0.25">
      <c r="A24">
        <v>1977</v>
      </c>
      <c r="B24" s="1">
        <f>B23+235</f>
        <v>22604</v>
      </c>
      <c r="C24" s="1">
        <f t="shared" si="0"/>
        <v>1808.32</v>
      </c>
    </row>
    <row r="25" spans="1:3" ht="15" x14ac:dyDescent="0.25">
      <c r="A25">
        <v>1978</v>
      </c>
      <c r="B25" s="1">
        <f>B24+235</f>
        <v>22839</v>
      </c>
      <c r="C25" s="1">
        <f t="shared" si="0"/>
        <v>1827.1200000000001</v>
      </c>
    </row>
    <row r="26" spans="1:3" ht="15" x14ac:dyDescent="0.25">
      <c r="A26">
        <v>1979</v>
      </c>
      <c r="B26" s="1">
        <f>B25+235</f>
        <v>23074</v>
      </c>
      <c r="C26" s="1">
        <f t="shared" si="0"/>
        <v>1845.92</v>
      </c>
    </row>
    <row r="27" spans="1:3" ht="15" x14ac:dyDescent="0.25">
      <c r="A27">
        <v>1980</v>
      </c>
      <c r="B27" s="1">
        <v>23309</v>
      </c>
      <c r="C27" s="1">
        <f t="shared" si="0"/>
        <v>1864.72</v>
      </c>
    </row>
    <row r="28" spans="1:3" ht="15" x14ac:dyDescent="0.25">
      <c r="A28">
        <v>1981</v>
      </c>
      <c r="B28" s="1">
        <f>B27-217</f>
        <v>23092</v>
      </c>
      <c r="C28" s="1">
        <f t="shared" si="0"/>
        <v>1847.3600000000001</v>
      </c>
    </row>
    <row r="29" spans="1:3" ht="15" x14ac:dyDescent="0.25">
      <c r="A29">
        <v>1982</v>
      </c>
      <c r="B29" s="1">
        <f>B28-217</f>
        <v>22875</v>
      </c>
      <c r="C29" s="1">
        <f t="shared" si="0"/>
        <v>1830</v>
      </c>
    </row>
    <row r="30" spans="1:3" ht="15" x14ac:dyDescent="0.25">
      <c r="A30">
        <v>1983</v>
      </c>
      <c r="B30" s="1">
        <f>B29-217</f>
        <v>22658</v>
      </c>
      <c r="C30" s="1">
        <f t="shared" si="0"/>
        <v>1812.64</v>
      </c>
    </row>
    <row r="31" spans="1:3" ht="15" x14ac:dyDescent="0.25">
      <c r="A31">
        <v>1984</v>
      </c>
      <c r="B31" s="1">
        <f>B30-217</f>
        <v>22441</v>
      </c>
      <c r="C31" s="1">
        <f t="shared" si="0"/>
        <v>1795.28</v>
      </c>
    </row>
    <row r="32" spans="1:3" ht="15" x14ac:dyDescent="0.25">
      <c r="A32">
        <v>1985</v>
      </c>
      <c r="B32" s="1">
        <v>22224</v>
      </c>
      <c r="C32" s="1">
        <f t="shared" si="0"/>
        <v>1777.92</v>
      </c>
    </row>
    <row r="33" spans="1:3" ht="15" x14ac:dyDescent="0.25">
      <c r="A33">
        <v>1986</v>
      </c>
      <c r="B33" s="1">
        <f>B32-223</f>
        <v>22001</v>
      </c>
      <c r="C33" s="1">
        <f t="shared" si="0"/>
        <v>1760.08</v>
      </c>
    </row>
    <row r="34" spans="1:3" ht="15" x14ac:dyDescent="0.25">
      <c r="A34">
        <v>1987</v>
      </c>
      <c r="B34" s="1">
        <f t="shared" ref="B34:B41" si="1">B33-223</f>
        <v>21778</v>
      </c>
      <c r="C34" s="1">
        <f t="shared" si="0"/>
        <v>1742.24</v>
      </c>
    </row>
    <row r="35" spans="1:3" ht="15" x14ac:dyDescent="0.25">
      <c r="A35">
        <v>1988</v>
      </c>
      <c r="B35" s="1">
        <f t="shared" si="1"/>
        <v>21555</v>
      </c>
      <c r="C35" s="1">
        <f t="shared" si="0"/>
        <v>1724.4</v>
      </c>
    </row>
    <row r="36" spans="1:3" ht="15" x14ac:dyDescent="0.25">
      <c r="A36">
        <v>1989</v>
      </c>
      <c r="B36" s="1">
        <f t="shared" si="1"/>
        <v>21332</v>
      </c>
      <c r="C36" s="1">
        <f t="shared" si="0"/>
        <v>1706.56</v>
      </c>
    </row>
    <row r="37" spans="1:3" ht="15" x14ac:dyDescent="0.25">
      <c r="A37">
        <v>1990</v>
      </c>
      <c r="B37" s="1">
        <f t="shared" si="1"/>
        <v>21109</v>
      </c>
      <c r="C37" s="1">
        <f t="shared" si="0"/>
        <v>1688.72</v>
      </c>
    </row>
    <row r="38" spans="1:3" ht="15" x14ac:dyDescent="0.25">
      <c r="A38">
        <v>1991</v>
      </c>
      <c r="B38" s="1">
        <f t="shared" si="1"/>
        <v>20886</v>
      </c>
      <c r="C38" s="1">
        <f t="shared" si="0"/>
        <v>1670.88</v>
      </c>
    </row>
    <row r="39" spans="1:3" ht="15" x14ac:dyDescent="0.25">
      <c r="A39">
        <v>1992</v>
      </c>
      <c r="B39" s="1">
        <f t="shared" si="1"/>
        <v>20663</v>
      </c>
      <c r="C39" s="1">
        <f t="shared" si="0"/>
        <v>1653.04</v>
      </c>
    </row>
    <row r="40" spans="1:3" ht="15" x14ac:dyDescent="0.25">
      <c r="A40">
        <v>1993</v>
      </c>
      <c r="B40" s="1">
        <f t="shared" si="1"/>
        <v>20440</v>
      </c>
      <c r="C40" s="1">
        <f t="shared" si="0"/>
        <v>1635.2</v>
      </c>
    </row>
    <row r="41" spans="1:3" ht="15" x14ac:dyDescent="0.25">
      <c r="A41">
        <v>1994</v>
      </c>
      <c r="B41" s="1">
        <f t="shared" si="1"/>
        <v>20217</v>
      </c>
      <c r="C41" s="1">
        <f t="shared" si="0"/>
        <v>1617.3600000000001</v>
      </c>
    </row>
    <row r="42" spans="1:3" ht="15" x14ac:dyDescent="0.25">
      <c r="A42">
        <v>1995</v>
      </c>
      <c r="B42" s="1">
        <v>19986</v>
      </c>
      <c r="C42" s="1">
        <f t="shared" si="0"/>
        <v>1598.88</v>
      </c>
    </row>
    <row r="43" spans="1:3" ht="15" x14ac:dyDescent="0.25">
      <c r="A43">
        <v>1996</v>
      </c>
      <c r="B43" s="1">
        <f>B42-867</f>
        <v>19119</v>
      </c>
      <c r="C43" s="1">
        <f t="shared" si="0"/>
        <v>1529.52</v>
      </c>
    </row>
    <row r="44" spans="1:3" ht="15" x14ac:dyDescent="0.25">
      <c r="A44">
        <v>1997</v>
      </c>
      <c r="B44" s="1">
        <f>B43-867</f>
        <v>18252</v>
      </c>
      <c r="C44" s="1">
        <f t="shared" si="0"/>
        <v>1460.16</v>
      </c>
    </row>
    <row r="45" spans="1:3" ht="15" x14ac:dyDescent="0.25">
      <c r="A45">
        <v>1998</v>
      </c>
      <c r="B45" s="1">
        <f>B44-867</f>
        <v>17385</v>
      </c>
      <c r="C45" s="1">
        <f t="shared" si="0"/>
        <v>1390.8</v>
      </c>
    </row>
    <row r="46" spans="1:3" ht="15" x14ac:dyDescent="0.25">
      <c r="A46">
        <v>1999</v>
      </c>
      <c r="B46" s="1">
        <f>B45-867</f>
        <v>16518</v>
      </c>
      <c r="C46" s="1">
        <f t="shared" si="0"/>
        <v>1321.44</v>
      </c>
    </row>
    <row r="47" spans="1:3" ht="15" x14ac:dyDescent="0.25">
      <c r="A47">
        <v>2000</v>
      </c>
      <c r="B47">
        <v>15649</v>
      </c>
      <c r="C47" s="1">
        <f t="shared" si="0"/>
        <v>1251.92</v>
      </c>
    </row>
    <row r="48" spans="1:3" ht="15" x14ac:dyDescent="0.25">
      <c r="A48">
        <v>2001</v>
      </c>
      <c r="B48" s="31">
        <v>14960</v>
      </c>
      <c r="C48" s="1">
        <f t="shared" si="0"/>
        <v>1196.8</v>
      </c>
    </row>
    <row r="49" spans="1:3" ht="15" x14ac:dyDescent="0.25">
      <c r="A49">
        <v>2002</v>
      </c>
      <c r="B49" s="31">
        <v>14210</v>
      </c>
      <c r="C49" s="1">
        <f t="shared" si="0"/>
        <v>1136.8</v>
      </c>
    </row>
    <row r="50" spans="1:3" ht="15" x14ac:dyDescent="0.25">
      <c r="A50">
        <v>2003</v>
      </c>
      <c r="B50" s="31">
        <v>13120</v>
      </c>
      <c r="C50" s="1">
        <f t="shared" si="0"/>
        <v>1049.5999999999999</v>
      </c>
    </row>
    <row r="51" spans="1:3" ht="15" x14ac:dyDescent="0.25">
      <c r="A51">
        <v>2004</v>
      </c>
      <c r="B51" s="31">
        <v>13450</v>
      </c>
      <c r="C51" s="1">
        <f t="shared" si="0"/>
        <v>1076</v>
      </c>
    </row>
    <row r="52" spans="1:3" ht="15" x14ac:dyDescent="0.25">
      <c r="A52">
        <v>2005</v>
      </c>
      <c r="B52">
        <v>12831</v>
      </c>
      <c r="C52" s="1">
        <f t="shared" si="0"/>
        <v>1026.48</v>
      </c>
    </row>
    <row r="53" spans="1:3" ht="15" x14ac:dyDescent="0.25">
      <c r="A53">
        <v>2006</v>
      </c>
      <c r="B53">
        <v>12934</v>
      </c>
      <c r="C53" s="1">
        <f t="shared" si="0"/>
        <v>1034.72</v>
      </c>
    </row>
    <row r="54" spans="1:3" ht="15" x14ac:dyDescent="0.25">
      <c r="A54">
        <v>2007</v>
      </c>
      <c r="B54">
        <v>12871</v>
      </c>
      <c r="C54" s="1">
        <f t="shared" si="0"/>
        <v>1029.68</v>
      </c>
    </row>
    <row r="55" spans="1:3" ht="15" x14ac:dyDescent="0.25">
      <c r="A55">
        <v>2008</v>
      </c>
      <c r="B55">
        <v>12614</v>
      </c>
      <c r="C55" s="1">
        <f t="shared" si="0"/>
        <v>1009.12</v>
      </c>
    </row>
    <row r="56" spans="1:3" ht="15" x14ac:dyDescent="0.25">
      <c r="A56">
        <v>2009</v>
      </c>
      <c r="B56">
        <v>12212</v>
      </c>
      <c r="C56" s="1">
        <f t="shared" si="0"/>
        <v>976.96</v>
      </c>
    </row>
    <row r="57" spans="1:3" ht="15" x14ac:dyDescent="0.25">
      <c r="A57">
        <v>2010</v>
      </c>
      <c r="B57">
        <v>12703</v>
      </c>
      <c r="C57" s="1">
        <f t="shared" si="0"/>
        <v>1016.24</v>
      </c>
    </row>
    <row r="58" spans="1:3" ht="15" x14ac:dyDescent="0.25">
      <c r="A58">
        <v>2011</v>
      </c>
      <c r="B58">
        <v>12405</v>
      </c>
      <c r="C58" s="1">
        <f t="shared" si="0"/>
        <v>992.4</v>
      </c>
    </row>
    <row r="59" spans="1:3" ht="15" x14ac:dyDescent="0.25">
      <c r="A59">
        <v>2012</v>
      </c>
      <c r="B59">
        <v>12445</v>
      </c>
      <c r="C59" s="1">
        <f t="shared" si="0"/>
        <v>995.6</v>
      </c>
    </row>
    <row r="60" spans="1:3" ht="15" hidden="1" x14ac:dyDescent="0.25">
      <c r="C60" s="1">
        <f>SUM(C2:C59)</f>
        <v>98850.32</v>
      </c>
    </row>
    <row r="61" spans="1:3" ht="15" x14ac:dyDescent="0.25">
      <c r="C61" s="30">
        <f>SUM(C2:C59)</f>
        <v>98850.32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24"/>
  <sheetViews>
    <sheetView workbookViewId="0">
      <selection sqref="A1:S11"/>
    </sheetView>
  </sheetViews>
  <sheetFormatPr defaultRowHeight="14.4" x14ac:dyDescent="0.3"/>
  <sheetData>
    <row r="1" spans="1:198" s="3" customFormat="1" ht="30" x14ac:dyDescent="0.25">
      <c r="A1" s="2" t="s">
        <v>19</v>
      </c>
      <c r="B1" s="2" t="s">
        <v>135</v>
      </c>
      <c r="C1" s="2"/>
      <c r="D1" s="2" t="s">
        <v>136</v>
      </c>
      <c r="E1" s="2"/>
      <c r="F1" s="2" t="s">
        <v>137</v>
      </c>
      <c r="G1" s="2"/>
      <c r="H1" s="2" t="s">
        <v>138</v>
      </c>
      <c r="I1" s="2"/>
      <c r="J1" s="2" t="s">
        <v>139</v>
      </c>
      <c r="K1" s="2"/>
      <c r="L1" s="2" t="s">
        <v>140</v>
      </c>
      <c r="M1" s="2"/>
      <c r="N1" s="2" t="s">
        <v>141</v>
      </c>
      <c r="O1" s="2"/>
      <c r="P1" s="2" t="s">
        <v>142</v>
      </c>
      <c r="Q1" s="2"/>
      <c r="R1" s="2" t="s">
        <v>143</v>
      </c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</row>
    <row r="2" spans="1:198" s="3" customFormat="1" ht="15" x14ac:dyDescent="0.25">
      <c r="A2" s="2" t="s">
        <v>9</v>
      </c>
      <c r="B2" s="1">
        <v>9641</v>
      </c>
      <c r="C2" s="2">
        <f>B2*0.114</f>
        <v>1099.0740000000001</v>
      </c>
      <c r="D2" s="1">
        <v>8282.2493384515165</v>
      </c>
      <c r="E2" s="2">
        <f>D2*0.114</f>
        <v>944.17642458347291</v>
      </c>
      <c r="F2" s="1">
        <v>5407.0320906298339</v>
      </c>
      <c r="G2" s="2">
        <f>F2*0.114</f>
        <v>616.40165833180106</v>
      </c>
      <c r="H2" s="1">
        <v>3452.4097065172123</v>
      </c>
      <c r="I2" s="2">
        <f>H2*0.114</f>
        <v>393.57470654296219</v>
      </c>
      <c r="J2" s="1">
        <v>2564.4650724990115</v>
      </c>
      <c r="K2" s="2">
        <f>J2*0.114</f>
        <v>292.34901826488732</v>
      </c>
      <c r="L2" s="1">
        <v>2774.2509358705247</v>
      </c>
      <c r="M2" s="2">
        <f>L2*0.114</f>
        <v>316.26460668923983</v>
      </c>
      <c r="N2" s="1">
        <v>3140.4414672546181</v>
      </c>
      <c r="O2" s="2">
        <f>N2*0.114</f>
        <v>358.01032726702647</v>
      </c>
      <c r="P2" s="1">
        <v>3486.6108843148222</v>
      </c>
      <c r="Q2" s="2">
        <f>P2*0.114</f>
        <v>397.47364081188977</v>
      </c>
      <c r="R2" s="1">
        <v>3518.1641981712446</v>
      </c>
      <c r="S2" s="2">
        <f>R2*0.114</f>
        <v>401.07071859152188</v>
      </c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</row>
    <row r="3" spans="1:198" ht="15" x14ac:dyDescent="0.25">
      <c r="A3" s="1" t="s">
        <v>10</v>
      </c>
      <c r="B3" s="1">
        <v>15856</v>
      </c>
      <c r="C3" s="1">
        <f>B3*0.141</f>
        <v>2235.6959999999999</v>
      </c>
      <c r="D3" s="1">
        <v>13524.197970846544</v>
      </c>
      <c r="E3" s="1">
        <f>D3*0.141</f>
        <v>1906.9119138893625</v>
      </c>
      <c r="F3" s="1">
        <v>8683.0113297286443</v>
      </c>
      <c r="G3" s="1">
        <f>F3*0.141</f>
        <v>1224.3045974917388</v>
      </c>
      <c r="H3" s="1">
        <v>5922.872326064723</v>
      </c>
      <c r="I3" s="1">
        <f>H3*0.141</f>
        <v>835.12499797512589</v>
      </c>
      <c r="J3" s="1">
        <v>4046.4025819457433</v>
      </c>
      <c r="K3" s="1">
        <f>J3*0.141</f>
        <v>570.54276405434973</v>
      </c>
      <c r="L3" s="1">
        <v>3196.7412756501285</v>
      </c>
      <c r="M3" s="1">
        <f>L3*0.141</f>
        <v>450.74051986666808</v>
      </c>
      <c r="N3" s="1">
        <v>3398.8150901926811</v>
      </c>
      <c r="O3" s="1">
        <f>N3*0.141</f>
        <v>479.23292771716797</v>
      </c>
      <c r="P3" s="1">
        <v>3750.5289078191813</v>
      </c>
      <c r="Q3" s="1">
        <f>P3*0.141</f>
        <v>528.8245760025045</v>
      </c>
      <c r="R3" s="1">
        <v>4083.0157935246475</v>
      </c>
      <c r="S3" s="1">
        <f>R3*0.141</f>
        <v>575.7052268869752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</row>
    <row r="4" spans="1:198" ht="15" x14ac:dyDescent="0.25">
      <c r="A4" s="1" t="s">
        <v>11</v>
      </c>
      <c r="B4" s="1">
        <v>18055</v>
      </c>
      <c r="C4" s="1">
        <f>B4*0.16</f>
        <v>2888.8</v>
      </c>
      <c r="D4" s="1">
        <v>17030.227156282348</v>
      </c>
      <c r="E4" s="1">
        <f>D4*0.16</f>
        <v>2724.8363450051756</v>
      </c>
      <c r="F4" s="1">
        <v>13885.472329829765</v>
      </c>
      <c r="G4" s="1">
        <f>F4*0.16</f>
        <v>2221.6755727727623</v>
      </c>
      <c r="H4" s="1">
        <v>9349.2366343473204</v>
      </c>
      <c r="I4" s="1">
        <f>H4*0.16</f>
        <v>1495.8778614955713</v>
      </c>
      <c r="J4" s="1">
        <v>6760.967410829664</v>
      </c>
      <c r="K4" s="1">
        <f>J4*0.16</f>
        <v>1081.7547857327463</v>
      </c>
      <c r="L4" s="1">
        <v>5001.2005961853956</v>
      </c>
      <c r="M4" s="1">
        <f>L4*0.16</f>
        <v>800.19209538966334</v>
      </c>
      <c r="N4" s="1">
        <v>4209.3380292305437</v>
      </c>
      <c r="O4" s="1">
        <f>N4*0.16</f>
        <v>673.49408467688704</v>
      </c>
      <c r="P4" s="1">
        <v>4400.0493603775531</v>
      </c>
      <c r="Q4" s="1">
        <f>P4*0.16</f>
        <v>704.0078976604085</v>
      </c>
      <c r="R4" s="1">
        <v>4730.1828131203692</v>
      </c>
      <c r="S4" s="1">
        <f>R4*0.16</f>
        <v>756.82925009925907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</row>
    <row r="5" spans="1:198" ht="15" x14ac:dyDescent="0.25">
      <c r="A5" s="1" t="s">
        <v>12</v>
      </c>
      <c r="B5" s="1">
        <v>19363</v>
      </c>
      <c r="C5" s="1">
        <f>B5*0.21</f>
        <v>4066.23</v>
      </c>
      <c r="D5" s="1">
        <v>17961.294170065699</v>
      </c>
      <c r="E5" s="1">
        <f>D5*0.21</f>
        <v>3771.8717757137965</v>
      </c>
      <c r="F5" s="1">
        <v>15357.448523045006</v>
      </c>
      <c r="G5" s="1">
        <f>F5*0.21</f>
        <v>3225.064189839451</v>
      </c>
      <c r="H5" s="1">
        <v>12499.429063864533</v>
      </c>
      <c r="I5" s="1">
        <f>H5*0.21</f>
        <v>2624.8801034115518</v>
      </c>
      <c r="J5" s="1">
        <v>8419.8550854707773</v>
      </c>
      <c r="K5" s="1">
        <f>J5*0.21</f>
        <v>1768.1695679488632</v>
      </c>
      <c r="L5" s="1">
        <v>6089.2016057274595</v>
      </c>
      <c r="M5" s="1">
        <f>L5*0.21</f>
        <v>1278.7323372027665</v>
      </c>
      <c r="N5" s="1">
        <v>4504.3781180791366</v>
      </c>
      <c r="O5" s="1">
        <f>N5*0.21</f>
        <v>945.91940479661866</v>
      </c>
      <c r="P5" s="1">
        <v>3798.5328135527748</v>
      </c>
      <c r="Q5" s="1">
        <f>P5*0.21</f>
        <v>797.69189084608263</v>
      </c>
      <c r="R5" s="1">
        <v>3972.059482137241</v>
      </c>
      <c r="S5" s="1">
        <f>R5*0.21</f>
        <v>834.13249124882054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</row>
    <row r="6" spans="1:198" ht="15" x14ac:dyDescent="0.25">
      <c r="A6" s="1" t="s">
        <v>13</v>
      </c>
      <c r="B6" s="1">
        <v>11110</v>
      </c>
      <c r="C6" s="1">
        <f>B6*0.246</f>
        <v>2733.06</v>
      </c>
      <c r="D6" s="1">
        <v>13351.917780691394</v>
      </c>
      <c r="E6" s="1">
        <f>D6*0.246</f>
        <v>3284.5717740500827</v>
      </c>
      <c r="F6" s="1">
        <v>15111.694523356337</v>
      </c>
      <c r="G6" s="1">
        <f>F6*0.246</f>
        <v>3717.4768527456586</v>
      </c>
      <c r="H6" s="1">
        <v>12924.747809780411</v>
      </c>
      <c r="I6" s="1">
        <f>H6*0.246</f>
        <v>3179.4879612059808</v>
      </c>
      <c r="J6" s="1">
        <v>10484.933949141727</v>
      </c>
      <c r="K6" s="1">
        <f>J6*0.246</f>
        <v>2579.2937514888649</v>
      </c>
      <c r="L6" s="1">
        <v>7068.8746652388645</v>
      </c>
      <c r="M6" s="1">
        <f>L6*0.246</f>
        <v>1738.9431676487607</v>
      </c>
      <c r="N6" s="1">
        <v>5112.6761523050482</v>
      </c>
      <c r="O6" s="1">
        <f>N6*0.246</f>
        <v>1257.7183334670419</v>
      </c>
      <c r="P6" s="1">
        <v>3782.1499269045125</v>
      </c>
      <c r="Q6" s="1">
        <f>P6*0.246</f>
        <v>930.4088820185101</v>
      </c>
      <c r="R6" s="1">
        <v>3200.9243224584193</v>
      </c>
      <c r="S6" s="1">
        <f>R6*0.246</f>
        <v>787.42738332477109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</row>
    <row r="7" spans="1:198" ht="15" x14ac:dyDescent="0.25">
      <c r="A7" s="1" t="s">
        <v>14</v>
      </c>
      <c r="B7" s="1">
        <v>6130</v>
      </c>
      <c r="C7" s="1">
        <f>B7*0.359</f>
        <v>2200.67</v>
      </c>
      <c r="D7" s="1">
        <v>7105.2303680819905</v>
      </c>
      <c r="E7" s="1">
        <f>D7*0.359</f>
        <v>2550.7777021414345</v>
      </c>
      <c r="F7" s="1">
        <v>10018.98034616802</v>
      </c>
      <c r="G7" s="1">
        <f>F7*0.359</f>
        <v>3596.8139442743191</v>
      </c>
      <c r="H7" s="1">
        <v>11195.205883134284</v>
      </c>
      <c r="I7" s="1">
        <f>H7*0.359</f>
        <v>4019.0789120452077</v>
      </c>
      <c r="J7" s="1">
        <v>9580.3266205715481</v>
      </c>
      <c r="K7" s="1">
        <f>J7*0.359</f>
        <v>3439.3372567851857</v>
      </c>
      <c r="L7" s="1">
        <v>7723.2410437957024</v>
      </c>
      <c r="M7" s="1">
        <f>L7*0.359</f>
        <v>2772.643534722657</v>
      </c>
      <c r="N7" s="1">
        <v>5215.4741891312024</v>
      </c>
      <c r="O7" s="1">
        <f>N7*0.359</f>
        <v>1872.3552338981017</v>
      </c>
      <c r="P7" s="1">
        <v>3772.8605810164277</v>
      </c>
      <c r="Q7" s="1">
        <f>P7*0.359</f>
        <v>1354.4569485848974</v>
      </c>
      <c r="R7" s="1">
        <v>2791.1863781287666</v>
      </c>
      <c r="S7" s="1">
        <f>R7*0.359</f>
        <v>1002.0359097482271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</row>
    <row r="8" spans="1:198" ht="15" x14ac:dyDescent="0.25">
      <c r="A8" s="1" t="s">
        <v>15</v>
      </c>
      <c r="B8" s="1">
        <v>2443</v>
      </c>
      <c r="C8" s="1">
        <f t="shared" ref="C8:C11" si="0">B8*0.359</f>
        <v>877.03699999999992</v>
      </c>
      <c r="D8" s="1">
        <v>3043.0174097367785</v>
      </c>
      <c r="E8" s="1">
        <f t="shared" ref="E8:E11" si="1">D8*0.359</f>
        <v>1092.4432500955033</v>
      </c>
      <c r="F8" s="1">
        <v>4141.4852901145568</v>
      </c>
      <c r="G8" s="1">
        <f t="shared" ref="G8:G11" si="2">F8*0.359</f>
        <v>1486.7932191511259</v>
      </c>
      <c r="H8" s="1">
        <v>5853.6458202286967</v>
      </c>
      <c r="I8" s="1">
        <f t="shared" ref="I8:I11" si="3">H8*0.359</f>
        <v>2101.4588494621021</v>
      </c>
      <c r="J8" s="1">
        <v>6343.3687687883994</v>
      </c>
      <c r="K8" s="1">
        <f t="shared" ref="K8:K11" si="4">J8*0.359</f>
        <v>2277.2693879950352</v>
      </c>
      <c r="L8" s="1">
        <v>5435.5556487333997</v>
      </c>
      <c r="M8" s="1">
        <f t="shared" ref="M8:M11" si="5">L8*0.359</f>
        <v>1951.3644778952905</v>
      </c>
      <c r="N8" s="1">
        <v>4314.0414472956254</v>
      </c>
      <c r="O8" s="1">
        <f t="shared" ref="O8:O11" si="6">N8*0.359</f>
        <v>1548.7408795791296</v>
      </c>
      <c r="P8" s="1">
        <v>2925.2471133019562</v>
      </c>
      <c r="Q8" s="1">
        <f t="shared" ref="Q8:Q11" si="7">P8*0.359</f>
        <v>1050.1637136754023</v>
      </c>
      <c r="R8" s="1">
        <v>2117.0323896142731</v>
      </c>
      <c r="S8" s="1">
        <f t="shared" ref="S8:S11" si="8">R8*0.359</f>
        <v>760.014627871524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</row>
    <row r="9" spans="1:198" ht="15" x14ac:dyDescent="0.25">
      <c r="A9" s="1" t="s">
        <v>16</v>
      </c>
      <c r="B9" s="1">
        <v>825</v>
      </c>
      <c r="C9" s="1">
        <f t="shared" si="0"/>
        <v>296.17500000000001</v>
      </c>
      <c r="D9" s="1">
        <v>1050.3158591129559</v>
      </c>
      <c r="E9" s="1">
        <f t="shared" si="1"/>
        <v>377.06339342155115</v>
      </c>
      <c r="F9" s="1">
        <v>1310.9090540354853</v>
      </c>
      <c r="G9" s="1">
        <f t="shared" si="2"/>
        <v>470.6163503987392</v>
      </c>
      <c r="H9" s="1">
        <v>1784.1207699286774</v>
      </c>
      <c r="I9" s="1">
        <f t="shared" si="3"/>
        <v>640.49935640439514</v>
      </c>
      <c r="J9" s="1">
        <v>2521.7066719044969</v>
      </c>
      <c r="K9" s="1">
        <f t="shared" si="4"/>
        <v>905.29269521371441</v>
      </c>
      <c r="L9" s="1">
        <v>2732.6756414482506</v>
      </c>
      <c r="M9" s="1">
        <f t="shared" si="5"/>
        <v>981.03055527992194</v>
      </c>
      <c r="N9" s="1">
        <v>2341.5965649222821</v>
      </c>
      <c r="O9" s="1">
        <f t="shared" si="6"/>
        <v>840.6331668070992</v>
      </c>
      <c r="P9" s="1">
        <v>1858.4566669414394</v>
      </c>
      <c r="Q9" s="1">
        <f t="shared" si="7"/>
        <v>667.18594343197674</v>
      </c>
      <c r="R9" s="1">
        <v>1260.1744945160888</v>
      </c>
      <c r="S9" s="1">
        <f t="shared" si="8"/>
        <v>452.40264353127583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</row>
    <row r="10" spans="1:198" ht="15" x14ac:dyDescent="0.25">
      <c r="A10" s="1" t="s">
        <v>17</v>
      </c>
      <c r="B10" s="1">
        <v>241</v>
      </c>
      <c r="C10" s="1">
        <f t="shared" si="0"/>
        <v>86.518999999999991</v>
      </c>
      <c r="D10" s="1">
        <v>339.15705851709998</v>
      </c>
      <c r="E10" s="1">
        <f t="shared" si="1"/>
        <v>121.75738400763889</v>
      </c>
      <c r="F10" s="1">
        <v>452.46818664351093</v>
      </c>
      <c r="G10" s="1">
        <f t="shared" si="2"/>
        <v>162.43607900502042</v>
      </c>
      <c r="H10" s="1">
        <v>564.7297785591245</v>
      </c>
      <c r="I10" s="1">
        <f t="shared" si="3"/>
        <v>202.73799050272569</v>
      </c>
      <c r="J10" s="1">
        <v>768.58583303162015</v>
      </c>
      <c r="K10" s="1">
        <f t="shared" si="4"/>
        <v>275.92231405835162</v>
      </c>
      <c r="L10" s="1">
        <v>1086.3323020249311</v>
      </c>
      <c r="M10" s="1">
        <f t="shared" si="5"/>
        <v>389.99329642695022</v>
      </c>
      <c r="N10" s="1">
        <v>1177.216150211447</v>
      </c>
      <c r="O10" s="1">
        <f t="shared" si="6"/>
        <v>422.62059792590946</v>
      </c>
      <c r="P10" s="1">
        <v>1008.7422201506677</v>
      </c>
      <c r="Q10" s="1">
        <f t="shared" si="7"/>
        <v>362.1384570340897</v>
      </c>
      <c r="R10" s="1">
        <v>800.60917937268118</v>
      </c>
      <c r="S10" s="1">
        <f t="shared" si="8"/>
        <v>287.41869539479251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</row>
    <row r="11" spans="1:198" ht="15" x14ac:dyDescent="0.25">
      <c r="A11" s="1" t="s">
        <v>172</v>
      </c>
      <c r="B11" s="1">
        <v>101</v>
      </c>
      <c r="C11" s="1">
        <f t="shared" si="0"/>
        <v>36.259</v>
      </c>
      <c r="D11" s="1">
        <v>112.10033302565199</v>
      </c>
      <c r="E11" s="1">
        <f t="shared" si="1"/>
        <v>40.244019556209061</v>
      </c>
      <c r="F11" s="1">
        <v>146.10631451778903</v>
      </c>
      <c r="G11" s="1">
        <f t="shared" si="2"/>
        <v>52.452166911886259</v>
      </c>
      <c r="H11" s="1">
        <v>194.91989780804562</v>
      </c>
      <c r="I11" s="1">
        <f t="shared" si="3"/>
        <v>69.976243313088375</v>
      </c>
      <c r="J11" s="1">
        <v>243.28134877829967</v>
      </c>
      <c r="K11" s="1">
        <f t="shared" si="4"/>
        <v>87.338004211409583</v>
      </c>
      <c r="L11" s="1">
        <v>331.10100655379097</v>
      </c>
      <c r="M11" s="1">
        <f t="shared" si="5"/>
        <v>118.86526135281095</v>
      </c>
      <c r="N11" s="1">
        <v>467.98379984913629</v>
      </c>
      <c r="O11" s="1">
        <f t="shared" si="6"/>
        <v>168.00618414583991</v>
      </c>
      <c r="P11" s="1">
        <v>507.13587931870336</v>
      </c>
      <c r="Q11" s="1">
        <f t="shared" si="7"/>
        <v>182.0617806754145</v>
      </c>
      <c r="R11" s="1">
        <v>434.55857510120273</v>
      </c>
      <c r="S11" s="1">
        <f t="shared" si="8"/>
        <v>156.00652846133178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</row>
    <row r="12" spans="1:198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</row>
    <row r="13" spans="1:198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</row>
    <row r="14" spans="1:198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</row>
    <row r="15" spans="1:198" ht="1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98" ht="1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1:19" ht="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9" ht="1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1:19" ht="15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x14ac:dyDescent="0.25">
      <c r="A20" s="1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" x14ac:dyDescent="0.25">
      <c r="A21" s="1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" x14ac:dyDescent="0.25">
      <c r="A22" s="1" t="s">
        <v>172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" x14ac:dyDescent="0.25">
      <c r="A23" s="20" t="s">
        <v>145</v>
      </c>
      <c r="B23" s="1"/>
      <c r="C23" s="1"/>
      <c r="D23" s="1"/>
      <c r="E23" s="1"/>
      <c r="F23" s="1"/>
      <c r="G23" s="1"/>
      <c r="H23" s="1"/>
      <c r="I23" s="1"/>
      <c r="J23" s="1"/>
      <c r="L23" s="1"/>
      <c r="N23" s="1"/>
      <c r="P23" s="1"/>
      <c r="R23" s="1"/>
    </row>
    <row r="24" spans="1:19" ht="15" x14ac:dyDescent="0.25"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23" sqref="M23"/>
    </sheetView>
  </sheetViews>
  <sheetFormatPr defaultColWidth="9.109375" defaultRowHeight="14.4" x14ac:dyDescent="0.3"/>
  <cols>
    <col min="1" max="16384" width="9.109375" style="1"/>
  </cols>
  <sheetData>
    <row r="1" spans="1:10" s="2" customFormat="1" ht="15" x14ac:dyDescent="0.25">
      <c r="A1" s="2" t="s">
        <v>19</v>
      </c>
      <c r="B1" s="2">
        <v>2013</v>
      </c>
      <c r="C1" s="2">
        <v>2015</v>
      </c>
      <c r="D1" s="2">
        <v>2020</v>
      </c>
      <c r="E1" s="2">
        <v>2025</v>
      </c>
      <c r="F1" s="2">
        <v>2030</v>
      </c>
      <c r="G1" s="2">
        <v>2035</v>
      </c>
      <c r="H1" s="2">
        <v>2040</v>
      </c>
      <c r="I1" s="2">
        <v>2045</v>
      </c>
      <c r="J1" s="2">
        <v>2050</v>
      </c>
    </row>
    <row r="2" spans="1:10" s="2" customFormat="1" ht="15" x14ac:dyDescent="0.25">
      <c r="A2" s="2" t="s">
        <v>9</v>
      </c>
      <c r="B2" s="32">
        <v>1099.0740000000001</v>
      </c>
      <c r="C2" s="32">
        <v>944.17642458347291</v>
      </c>
      <c r="D2" s="32">
        <v>616.40165833180106</v>
      </c>
      <c r="E2" s="32">
        <v>393.57470654296219</v>
      </c>
      <c r="F2" s="32">
        <v>292.34901826488732</v>
      </c>
      <c r="G2" s="32">
        <v>316.26460668923983</v>
      </c>
      <c r="H2" s="32">
        <v>358.01032726702647</v>
      </c>
      <c r="I2" s="32">
        <v>397.47364081188977</v>
      </c>
      <c r="J2" s="32">
        <v>401.07071859152188</v>
      </c>
    </row>
    <row r="3" spans="1:10" ht="15" x14ac:dyDescent="0.25">
      <c r="A3" s="1" t="s">
        <v>10</v>
      </c>
      <c r="B3" s="31">
        <v>2235.6959999999999</v>
      </c>
      <c r="C3" s="31">
        <v>1906.9119138893625</v>
      </c>
      <c r="D3" s="31">
        <v>1224.3045974917388</v>
      </c>
      <c r="E3" s="31">
        <v>835.12499797512589</v>
      </c>
      <c r="F3" s="31">
        <v>570.54276405434973</v>
      </c>
      <c r="G3" s="31">
        <v>450.74051986666808</v>
      </c>
      <c r="H3" s="31">
        <v>479.23292771716797</v>
      </c>
      <c r="I3" s="31">
        <v>528.8245760025045</v>
      </c>
      <c r="J3" s="31">
        <v>575.7052268869752</v>
      </c>
    </row>
    <row r="4" spans="1:10" ht="15" x14ac:dyDescent="0.25">
      <c r="A4" s="1" t="s">
        <v>11</v>
      </c>
      <c r="B4" s="31">
        <v>2888.8</v>
      </c>
      <c r="C4" s="31">
        <v>2724.8363450051756</v>
      </c>
      <c r="D4" s="31">
        <v>2221.6755727727623</v>
      </c>
      <c r="E4" s="31">
        <v>1495.8778614955713</v>
      </c>
      <c r="F4" s="31">
        <v>1081.7547857327463</v>
      </c>
      <c r="G4" s="31">
        <v>800.19209538966334</v>
      </c>
      <c r="H4" s="31">
        <v>673.49408467688704</v>
      </c>
      <c r="I4" s="31">
        <v>704.0078976604085</v>
      </c>
      <c r="J4" s="31">
        <v>756.82925009925907</v>
      </c>
    </row>
    <row r="5" spans="1:10" ht="15" x14ac:dyDescent="0.25">
      <c r="A5" s="1" t="s">
        <v>12</v>
      </c>
      <c r="B5" s="31">
        <v>4066.23</v>
      </c>
      <c r="C5" s="31">
        <v>3771.8717757137965</v>
      </c>
      <c r="D5" s="31">
        <v>3225.064189839451</v>
      </c>
      <c r="E5" s="31">
        <v>2624.8801034115518</v>
      </c>
      <c r="F5" s="31">
        <v>1768.1695679488632</v>
      </c>
      <c r="G5" s="31">
        <v>1278.7323372027665</v>
      </c>
      <c r="H5" s="31">
        <v>945.91940479661866</v>
      </c>
      <c r="I5" s="31">
        <v>797.69189084608263</v>
      </c>
      <c r="J5" s="31">
        <v>834.13249124882054</v>
      </c>
    </row>
    <row r="6" spans="1:10" ht="15" x14ac:dyDescent="0.25">
      <c r="A6" s="1" t="s">
        <v>13</v>
      </c>
      <c r="B6" s="31">
        <v>2733.06</v>
      </c>
      <c r="C6" s="31">
        <v>3284.5717740500827</v>
      </c>
      <c r="D6" s="31">
        <v>3717.4768527456586</v>
      </c>
      <c r="E6" s="31">
        <v>3179.4879612059808</v>
      </c>
      <c r="F6" s="31">
        <v>2579.2937514888649</v>
      </c>
      <c r="G6" s="31">
        <v>1738.9431676487607</v>
      </c>
      <c r="H6" s="31">
        <v>1257.7183334670419</v>
      </c>
      <c r="I6" s="31">
        <v>930.4088820185101</v>
      </c>
      <c r="J6" s="31">
        <v>787.42738332477109</v>
      </c>
    </row>
    <row r="7" spans="1:10" ht="15" x14ac:dyDescent="0.25">
      <c r="A7" s="1" t="s">
        <v>14</v>
      </c>
      <c r="B7" s="31">
        <v>2200.67</v>
      </c>
      <c r="C7" s="31">
        <v>2550.7777021414345</v>
      </c>
      <c r="D7" s="31">
        <v>3596.8139442743191</v>
      </c>
      <c r="E7" s="31">
        <v>4019.0789120452077</v>
      </c>
      <c r="F7" s="31">
        <v>3439.3372567851857</v>
      </c>
      <c r="G7" s="31">
        <v>2772.643534722657</v>
      </c>
      <c r="H7" s="31">
        <v>1872.3552338981017</v>
      </c>
      <c r="I7" s="31">
        <v>1354.4569485848974</v>
      </c>
      <c r="J7" s="31">
        <v>1002.0359097482271</v>
      </c>
    </row>
    <row r="8" spans="1:10" ht="15" x14ac:dyDescent="0.25">
      <c r="A8" s="1" t="s">
        <v>15</v>
      </c>
      <c r="B8" s="31">
        <v>877.03699999999992</v>
      </c>
      <c r="C8" s="31">
        <v>1092.4432500955033</v>
      </c>
      <c r="D8" s="31">
        <v>1486.7932191511259</v>
      </c>
      <c r="E8" s="31">
        <v>2101.4588494621021</v>
      </c>
      <c r="F8" s="31">
        <v>2277.2693879950352</v>
      </c>
      <c r="G8" s="31">
        <v>1951.3644778952905</v>
      </c>
      <c r="H8" s="31">
        <v>1548.7408795791296</v>
      </c>
      <c r="I8" s="31">
        <v>1050.1637136754023</v>
      </c>
      <c r="J8" s="31">
        <v>760.014627871524</v>
      </c>
    </row>
    <row r="9" spans="1:10" ht="15" x14ac:dyDescent="0.25">
      <c r="A9" s="1" t="s">
        <v>16</v>
      </c>
      <c r="B9" s="31">
        <v>296.17500000000001</v>
      </c>
      <c r="C9" s="31">
        <v>377.06339342155115</v>
      </c>
      <c r="D9" s="31">
        <v>470.6163503987392</v>
      </c>
      <c r="E9" s="31">
        <v>640.49935640439514</v>
      </c>
      <c r="F9" s="31">
        <v>905.29269521371441</v>
      </c>
      <c r="G9" s="31">
        <v>981.03055527992194</v>
      </c>
      <c r="H9" s="31">
        <v>840.6331668070992</v>
      </c>
      <c r="I9" s="31">
        <v>667.18594343197674</v>
      </c>
      <c r="J9" s="31">
        <v>452.40264353127583</v>
      </c>
    </row>
    <row r="10" spans="1:10" ht="15" x14ac:dyDescent="0.25">
      <c r="A10" s="1" t="s">
        <v>17</v>
      </c>
      <c r="B10" s="31">
        <v>86.518999999999991</v>
      </c>
      <c r="C10" s="31">
        <v>121.75738400763889</v>
      </c>
      <c r="D10" s="31">
        <v>162.43607900502042</v>
      </c>
      <c r="E10" s="31">
        <v>202.73799050272569</v>
      </c>
      <c r="F10" s="31">
        <v>275.92231405835162</v>
      </c>
      <c r="G10" s="31">
        <v>389.99329642695022</v>
      </c>
      <c r="H10" s="31">
        <v>422.62059792590946</v>
      </c>
      <c r="I10" s="31">
        <v>362.1384570340897</v>
      </c>
      <c r="J10" s="31">
        <v>287.41869539479251</v>
      </c>
    </row>
    <row r="11" spans="1:10" ht="15" x14ac:dyDescent="0.25">
      <c r="A11" s="1" t="s">
        <v>172</v>
      </c>
      <c r="B11" s="31">
        <v>36.259</v>
      </c>
      <c r="C11" s="31">
        <v>40.244019556209061</v>
      </c>
      <c r="D11" s="31">
        <v>52.452166911886259</v>
      </c>
      <c r="E11" s="31">
        <v>69.976243313088375</v>
      </c>
      <c r="F11" s="31">
        <v>87.338004211409583</v>
      </c>
      <c r="G11" s="31">
        <v>118.86526135281095</v>
      </c>
      <c r="H11" s="31">
        <v>168.00618414583991</v>
      </c>
      <c r="I11" s="31">
        <v>182.0617806754145</v>
      </c>
      <c r="J11" s="31">
        <v>156.00652846133178</v>
      </c>
    </row>
    <row r="12" spans="1:10" ht="15" x14ac:dyDescent="0.25">
      <c r="B12" s="31">
        <f t="shared" ref="B12:J12" si="0">SUM(B2:B11)</f>
        <v>16519.519999999997</v>
      </c>
      <c r="C12" s="31">
        <f t="shared" si="0"/>
        <v>16814.653982464228</v>
      </c>
      <c r="D12" s="31">
        <f t="shared" si="0"/>
        <v>16774.034630922506</v>
      </c>
      <c r="E12" s="31">
        <f t="shared" si="0"/>
        <v>15562.696982358713</v>
      </c>
      <c r="F12" s="31">
        <f t="shared" si="0"/>
        <v>13277.269545753408</v>
      </c>
      <c r="G12" s="31">
        <f t="shared" si="0"/>
        <v>10798.769852474728</v>
      </c>
      <c r="H12" s="31">
        <f t="shared" si="0"/>
        <v>8566.7311402808209</v>
      </c>
      <c r="I12" s="31">
        <f t="shared" si="0"/>
        <v>6974.4137307411756</v>
      </c>
      <c r="J12" s="31">
        <f t="shared" si="0"/>
        <v>6013.0434751584999</v>
      </c>
    </row>
    <row r="14" spans="1:10" ht="15" x14ac:dyDescent="0.25">
      <c r="B14" s="2">
        <v>2013</v>
      </c>
      <c r="C14" s="2">
        <v>2015</v>
      </c>
      <c r="D14" s="2">
        <v>2020</v>
      </c>
      <c r="E14" s="2">
        <v>2025</v>
      </c>
      <c r="F14" s="1">
        <v>2030</v>
      </c>
      <c r="G14" s="1">
        <v>2035</v>
      </c>
      <c r="H14" s="1">
        <v>2040</v>
      </c>
      <c r="I14" s="1">
        <v>2045</v>
      </c>
      <c r="J14" s="1">
        <v>2050</v>
      </c>
    </row>
    <row r="15" spans="1:10" ht="15" x14ac:dyDescent="0.25">
      <c r="A15" s="1" t="s">
        <v>150</v>
      </c>
      <c r="B15" s="1">
        <v>13184.75</v>
      </c>
      <c r="C15" s="1">
        <v>13963.565643991391</v>
      </c>
      <c r="D15" s="1">
        <v>14933.328375098961</v>
      </c>
      <c r="E15" s="1">
        <v>14333.997277840625</v>
      </c>
      <c r="F15" s="1">
        <v>12414.37776343417</v>
      </c>
      <c r="G15" s="1">
        <v>10031.764725918822</v>
      </c>
      <c r="H15" s="1">
        <v>7729.4878852966276</v>
      </c>
      <c r="I15" s="1">
        <v>6048.1155139267821</v>
      </c>
      <c r="J15" s="1">
        <v>5036.2675296800026</v>
      </c>
    </row>
    <row r="16" spans="1:10" ht="15" x14ac:dyDescent="0.25">
      <c r="A16" s="1" t="s">
        <v>151</v>
      </c>
      <c r="B16" s="1">
        <v>1295.99</v>
      </c>
      <c r="C16" s="1">
        <v>1631.5080470809023</v>
      </c>
      <c r="D16" s="1">
        <v>2172.2978154667717</v>
      </c>
      <c r="E16" s="1">
        <v>3014.6724396823111</v>
      </c>
      <c r="F16" s="1">
        <v>3545.822401478511</v>
      </c>
      <c r="G16" s="1">
        <v>3441.2535909549738</v>
      </c>
      <c r="H16" s="1">
        <v>2980.0008284579781</v>
      </c>
      <c r="I16" s="1">
        <v>2261.5498948168834</v>
      </c>
      <c r="J16" s="1">
        <v>1655.8424952589241</v>
      </c>
    </row>
    <row r="17" spans="1:10" ht="15" x14ac:dyDescent="0.25">
      <c r="A17" s="1" t="s">
        <v>1</v>
      </c>
      <c r="B17" s="31">
        <v>16519.519999999997</v>
      </c>
      <c r="C17" s="31">
        <v>16814.653982464228</v>
      </c>
      <c r="D17" s="31">
        <v>16774.034630922506</v>
      </c>
      <c r="E17" s="31">
        <v>15562.696982358713</v>
      </c>
      <c r="F17" s="31">
        <v>13277.269545753408</v>
      </c>
      <c r="G17" s="31">
        <v>10798.769852474728</v>
      </c>
      <c r="H17" s="31">
        <v>8566.7311402808209</v>
      </c>
      <c r="I17" s="31">
        <v>6974.4137307411756</v>
      </c>
      <c r="J17" s="31">
        <v>6013.0434751584999</v>
      </c>
    </row>
    <row r="20" spans="1:10" ht="15" x14ac:dyDescent="0.25">
      <c r="A20" s="1" t="s">
        <v>150</v>
      </c>
      <c r="B20" s="1">
        <v>2888.8</v>
      </c>
      <c r="C20" s="1">
        <v>2724.8363450051756</v>
      </c>
      <c r="D20" s="1">
        <v>2221.6755727727623</v>
      </c>
      <c r="E20" s="1">
        <v>1495.8778614955713</v>
      </c>
      <c r="F20" s="1">
        <v>1081.7547857327463</v>
      </c>
      <c r="G20" s="1">
        <v>800.19209538966334</v>
      </c>
      <c r="H20" s="1">
        <v>673.49408467688704</v>
      </c>
      <c r="I20" s="1">
        <v>704.0078976604085</v>
      </c>
      <c r="J20" s="1">
        <v>756.82925009925907</v>
      </c>
    </row>
    <row r="21" spans="1:10" ht="15" x14ac:dyDescent="0.25">
      <c r="B21" s="1">
        <v>4066.23</v>
      </c>
      <c r="C21" s="1">
        <v>3771.8717757137965</v>
      </c>
      <c r="D21" s="1">
        <v>3225.064189839451</v>
      </c>
      <c r="E21" s="1">
        <v>2624.8801034115518</v>
      </c>
      <c r="F21" s="1">
        <v>1768.1695679488632</v>
      </c>
      <c r="G21" s="1">
        <v>1278.7323372027665</v>
      </c>
      <c r="H21" s="1">
        <v>945.91940479661866</v>
      </c>
      <c r="I21" s="1">
        <v>797.69189084608263</v>
      </c>
      <c r="J21" s="1">
        <v>834.13249124882054</v>
      </c>
    </row>
    <row r="22" spans="1:10" ht="15" x14ac:dyDescent="0.25">
      <c r="B22" s="1">
        <v>2733.06</v>
      </c>
      <c r="C22" s="1">
        <v>3284.5717740500827</v>
      </c>
      <c r="D22" s="1">
        <v>3717.4768527456586</v>
      </c>
      <c r="E22" s="1">
        <v>3179.4879612059808</v>
      </c>
      <c r="F22" s="1">
        <v>2579.2937514888649</v>
      </c>
      <c r="G22" s="1">
        <v>1738.9431676487607</v>
      </c>
      <c r="H22" s="1">
        <v>1257.7183334670419</v>
      </c>
      <c r="I22" s="1">
        <v>930.4088820185101</v>
      </c>
      <c r="J22" s="1">
        <v>787.42738332477109</v>
      </c>
    </row>
    <row r="23" spans="1:10" ht="15" x14ac:dyDescent="0.25">
      <c r="B23" s="1">
        <v>2200.67</v>
      </c>
      <c r="C23" s="1">
        <v>2550.7777021414345</v>
      </c>
      <c r="D23" s="1">
        <v>3596.8139442743191</v>
      </c>
      <c r="E23" s="1">
        <v>4019.0789120452077</v>
      </c>
      <c r="F23" s="1">
        <v>3439.3372567851857</v>
      </c>
      <c r="G23" s="1">
        <v>2772.643534722657</v>
      </c>
      <c r="H23" s="1">
        <v>1872.3552338981017</v>
      </c>
      <c r="I23" s="1">
        <v>1354.4569485848974</v>
      </c>
      <c r="J23" s="1">
        <v>1002.0359097482271</v>
      </c>
    </row>
    <row r="24" spans="1:10" ht="15" x14ac:dyDescent="0.25">
      <c r="B24" s="1">
        <v>877.03699999999992</v>
      </c>
      <c r="C24" s="1">
        <v>1092.4432500955033</v>
      </c>
      <c r="D24" s="1">
        <v>1486.7932191511259</v>
      </c>
      <c r="E24" s="1">
        <v>2101.4588494621021</v>
      </c>
      <c r="F24" s="1">
        <v>2277.2693879950352</v>
      </c>
      <c r="G24" s="1">
        <v>1951.3644778952905</v>
      </c>
      <c r="H24" s="1">
        <v>1548.7408795791296</v>
      </c>
      <c r="I24" s="1">
        <v>1050.1637136754023</v>
      </c>
      <c r="J24" s="1">
        <v>760.014627871524</v>
      </c>
    </row>
    <row r="25" spans="1:10" ht="15" x14ac:dyDescent="0.25">
      <c r="B25" s="1">
        <v>296.17500000000001</v>
      </c>
      <c r="C25" s="1">
        <v>377.06339342155115</v>
      </c>
      <c r="D25" s="1">
        <v>470.6163503987392</v>
      </c>
      <c r="E25" s="1">
        <v>640.49935640439514</v>
      </c>
      <c r="F25" s="1">
        <v>905.29269521371441</v>
      </c>
      <c r="G25" s="1">
        <v>981.03055527992194</v>
      </c>
      <c r="H25" s="1">
        <v>840.6331668070992</v>
      </c>
      <c r="I25" s="1">
        <v>667.18594343197674</v>
      </c>
      <c r="J25" s="1">
        <v>452.40264353127583</v>
      </c>
    </row>
    <row r="26" spans="1:10" ht="15" x14ac:dyDescent="0.25">
      <c r="B26" s="1">
        <v>86.518999999999991</v>
      </c>
      <c r="C26" s="1">
        <v>121.75738400763889</v>
      </c>
      <c r="D26" s="1">
        <v>162.43607900502042</v>
      </c>
      <c r="E26" s="1">
        <v>202.73799050272569</v>
      </c>
      <c r="F26" s="1">
        <v>275.92231405835162</v>
      </c>
      <c r="G26" s="1">
        <v>389.99329642695022</v>
      </c>
      <c r="H26" s="1">
        <v>422.62059792590946</v>
      </c>
      <c r="I26" s="1">
        <v>362.1384570340897</v>
      </c>
      <c r="J26" s="1">
        <v>287.41869539479251</v>
      </c>
    </row>
    <row r="27" spans="1:10" ht="15" x14ac:dyDescent="0.25">
      <c r="B27" s="1">
        <v>36.259</v>
      </c>
      <c r="C27" s="1">
        <v>40.244019556209061</v>
      </c>
      <c r="D27" s="1">
        <v>52.452166911886259</v>
      </c>
      <c r="E27" s="1">
        <v>69.976243313088375</v>
      </c>
      <c r="F27" s="1">
        <v>87.338004211409583</v>
      </c>
      <c r="G27" s="1">
        <v>118.86526135281095</v>
      </c>
      <c r="H27" s="1">
        <v>168.00618414583991</v>
      </c>
      <c r="I27" s="1">
        <v>182.0617806754145</v>
      </c>
      <c r="J27" s="1">
        <v>156.00652846133178</v>
      </c>
    </row>
    <row r="28" spans="1:10" ht="15" x14ac:dyDescent="0.25">
      <c r="A28" s="1" t="s">
        <v>150</v>
      </c>
      <c r="B28" s="1">
        <f t="shared" ref="B28:J28" si="1">SUM(B20:B27)</f>
        <v>13184.75</v>
      </c>
      <c r="C28" s="1">
        <f t="shared" si="1"/>
        <v>13963.565643991391</v>
      </c>
      <c r="D28" s="1">
        <f t="shared" si="1"/>
        <v>14933.328375098961</v>
      </c>
      <c r="E28" s="1">
        <f t="shared" si="1"/>
        <v>14333.997277840625</v>
      </c>
      <c r="F28" s="1">
        <f t="shared" si="1"/>
        <v>12414.37776343417</v>
      </c>
      <c r="G28" s="1">
        <f t="shared" si="1"/>
        <v>10031.764725918822</v>
      </c>
      <c r="H28" s="1">
        <f t="shared" si="1"/>
        <v>7729.4878852966276</v>
      </c>
      <c r="I28" s="1">
        <f t="shared" si="1"/>
        <v>6048.1155139267821</v>
      </c>
      <c r="J28" s="1">
        <f t="shared" si="1"/>
        <v>5036.2675296800026</v>
      </c>
    </row>
    <row r="32" spans="1:10" ht="15" x14ac:dyDescent="0.25">
      <c r="A32" s="1" t="s">
        <v>151</v>
      </c>
      <c r="B32" s="1">
        <v>877.03699999999992</v>
      </c>
      <c r="C32" s="1">
        <v>1092.4432500955033</v>
      </c>
      <c r="D32" s="1">
        <v>1486.7932191511259</v>
      </c>
      <c r="E32" s="1">
        <v>2101.4588494621021</v>
      </c>
      <c r="F32" s="1">
        <v>2277.2693879950352</v>
      </c>
      <c r="G32" s="1">
        <v>1951.3644778952905</v>
      </c>
      <c r="H32" s="1">
        <v>1548.7408795791296</v>
      </c>
      <c r="I32" s="1">
        <v>1050.1637136754023</v>
      </c>
      <c r="J32" s="1">
        <v>760.014627871524</v>
      </c>
    </row>
    <row r="33" spans="2:10" ht="15" x14ac:dyDescent="0.25">
      <c r="B33" s="1">
        <v>296.17500000000001</v>
      </c>
      <c r="C33" s="1">
        <v>377.06339342155115</v>
      </c>
      <c r="D33" s="1">
        <v>470.6163503987392</v>
      </c>
      <c r="E33" s="1">
        <v>640.49935640439514</v>
      </c>
      <c r="F33" s="1">
        <v>905.29269521371441</v>
      </c>
      <c r="G33" s="1">
        <v>981.03055527992194</v>
      </c>
      <c r="H33" s="1">
        <v>840.6331668070992</v>
      </c>
      <c r="I33" s="1">
        <v>667.18594343197674</v>
      </c>
      <c r="J33" s="1">
        <v>452.40264353127583</v>
      </c>
    </row>
    <row r="34" spans="2:10" ht="15" x14ac:dyDescent="0.25">
      <c r="B34" s="1">
        <v>86.518999999999991</v>
      </c>
      <c r="C34" s="1">
        <v>121.75738400763889</v>
      </c>
      <c r="D34" s="1">
        <v>162.43607900502042</v>
      </c>
      <c r="E34" s="1">
        <v>202.73799050272569</v>
      </c>
      <c r="F34" s="1">
        <v>275.92231405835162</v>
      </c>
      <c r="G34" s="1">
        <v>389.99329642695022</v>
      </c>
      <c r="H34" s="1">
        <v>422.62059792590946</v>
      </c>
      <c r="I34" s="1">
        <v>362.1384570340897</v>
      </c>
      <c r="J34" s="1">
        <v>287.41869539479251</v>
      </c>
    </row>
    <row r="35" spans="2:10" ht="15" x14ac:dyDescent="0.25">
      <c r="B35" s="1">
        <v>36.259</v>
      </c>
      <c r="C35" s="1">
        <v>40.244019556209061</v>
      </c>
      <c r="D35" s="1">
        <v>52.452166911886259</v>
      </c>
      <c r="E35" s="1">
        <v>69.976243313088375</v>
      </c>
      <c r="F35" s="1">
        <v>87.338004211409583</v>
      </c>
      <c r="G35" s="1">
        <v>118.86526135281095</v>
      </c>
      <c r="H35" s="1">
        <v>168.00618414583991</v>
      </c>
      <c r="I35" s="1">
        <v>182.0617806754145</v>
      </c>
      <c r="J35" s="1">
        <v>156.00652846133178</v>
      </c>
    </row>
    <row r="36" spans="2:10" x14ac:dyDescent="0.3">
      <c r="B36" s="1">
        <f t="shared" ref="B36:J36" si="2">SUM(B32:B35)</f>
        <v>1295.99</v>
      </c>
      <c r="C36" s="1">
        <f t="shared" si="2"/>
        <v>1631.5080470809023</v>
      </c>
      <c r="D36" s="1">
        <f t="shared" si="2"/>
        <v>2172.2978154667717</v>
      </c>
      <c r="E36" s="1">
        <f t="shared" si="2"/>
        <v>3014.6724396823111</v>
      </c>
      <c r="F36" s="1">
        <f t="shared" si="2"/>
        <v>3545.822401478511</v>
      </c>
      <c r="G36" s="1">
        <f t="shared" si="2"/>
        <v>3441.2535909549738</v>
      </c>
      <c r="H36" s="1">
        <f t="shared" si="2"/>
        <v>2980.0008284579781</v>
      </c>
      <c r="I36" s="1">
        <f t="shared" si="2"/>
        <v>2261.5498948168834</v>
      </c>
      <c r="J36" s="1">
        <f t="shared" si="2"/>
        <v>1655.8424952589241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25"/>
  <sheetViews>
    <sheetView workbookViewId="0">
      <selection sqref="A1:S9"/>
    </sheetView>
  </sheetViews>
  <sheetFormatPr defaultRowHeight="14.4" x14ac:dyDescent="0.3"/>
  <cols>
    <col min="19" max="19" width="9.5546875" bestFit="1" customWidth="1"/>
  </cols>
  <sheetData>
    <row r="1" spans="1:198" s="3" customFormat="1" ht="30" x14ac:dyDescent="0.25">
      <c r="A1" s="2" t="s">
        <v>19</v>
      </c>
      <c r="B1" s="2" t="s">
        <v>135</v>
      </c>
      <c r="C1" s="2">
        <v>2013</v>
      </c>
      <c r="D1" s="2" t="s">
        <v>136</v>
      </c>
      <c r="E1" s="2">
        <v>2015</v>
      </c>
      <c r="F1" s="2" t="s">
        <v>137</v>
      </c>
      <c r="G1" s="2">
        <v>2020</v>
      </c>
      <c r="H1" s="2" t="s">
        <v>138</v>
      </c>
      <c r="I1" s="2">
        <v>2025</v>
      </c>
      <c r="J1" s="2" t="s">
        <v>139</v>
      </c>
      <c r="K1" s="2">
        <v>2030</v>
      </c>
      <c r="L1" s="2" t="s">
        <v>140</v>
      </c>
      <c r="M1" s="2">
        <v>2035</v>
      </c>
      <c r="N1" s="2" t="s">
        <v>141</v>
      </c>
      <c r="O1" s="2">
        <v>2040</v>
      </c>
      <c r="P1" s="2" t="s">
        <v>142</v>
      </c>
      <c r="Q1" s="2">
        <v>2045</v>
      </c>
      <c r="R1" s="2" t="s">
        <v>143</v>
      </c>
      <c r="S1" s="2">
        <v>2050</v>
      </c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</row>
    <row r="2" spans="1:198" ht="15" x14ac:dyDescent="0.25">
      <c r="A2" s="1" t="s">
        <v>11</v>
      </c>
      <c r="B2" s="1">
        <v>18055</v>
      </c>
      <c r="C2" s="1">
        <f>B2*0.0217</f>
        <v>391.79349999999999</v>
      </c>
      <c r="D2" s="1">
        <v>17030.227156282348</v>
      </c>
      <c r="E2" s="1">
        <f>D2*0.0217</f>
        <v>369.55592929132695</v>
      </c>
      <c r="F2" s="1">
        <v>13885.472329829765</v>
      </c>
      <c r="G2" s="1">
        <f>F2*0.0217</f>
        <v>301.3147495573059</v>
      </c>
      <c r="H2" s="1">
        <v>9349.2366343473204</v>
      </c>
      <c r="I2" s="1">
        <f>H2*0.0217</f>
        <v>202.87843496533685</v>
      </c>
      <c r="J2" s="1">
        <v>6760.967410829664</v>
      </c>
      <c r="K2" s="1">
        <f>J2*0.0217</f>
        <v>146.7129928150037</v>
      </c>
      <c r="L2" s="1">
        <v>5001.2005961853956</v>
      </c>
      <c r="M2" s="1">
        <f>L2*0.0217</f>
        <v>108.52605293722308</v>
      </c>
      <c r="N2" s="1">
        <v>4209.3380292305437</v>
      </c>
      <c r="O2" s="1">
        <f>N2*0.0217</f>
        <v>91.342635234302804</v>
      </c>
      <c r="P2" s="1">
        <v>4400.0493603775531</v>
      </c>
      <c r="Q2" s="1">
        <f>P2*0.0217</f>
        <v>95.481071120192908</v>
      </c>
      <c r="R2" s="1">
        <v>4730.1828131203692</v>
      </c>
      <c r="S2" s="1">
        <f>R2*0.0217</f>
        <v>102.64496704471202</v>
      </c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</row>
    <row r="3" spans="1:198" ht="15" x14ac:dyDescent="0.25">
      <c r="A3" s="1" t="s">
        <v>12</v>
      </c>
      <c r="B3" s="1">
        <v>19363</v>
      </c>
      <c r="C3" s="1">
        <f>B3*0.0461</f>
        <v>892.63430000000005</v>
      </c>
      <c r="D3" s="1">
        <v>17961.294170065699</v>
      </c>
      <c r="E3" s="1">
        <f>D3*0.0461</f>
        <v>828.01566124002875</v>
      </c>
      <c r="F3" s="1">
        <v>15357.448523045006</v>
      </c>
      <c r="G3" s="1">
        <f>F3*0.0461</f>
        <v>707.97837691237487</v>
      </c>
      <c r="H3" s="1">
        <v>12499.429063864533</v>
      </c>
      <c r="I3" s="1">
        <f>H3*0.0461</f>
        <v>576.22367984415496</v>
      </c>
      <c r="J3" s="1">
        <v>8419.8550854707773</v>
      </c>
      <c r="K3" s="1">
        <f>J3*0.0461</f>
        <v>388.15531944020285</v>
      </c>
      <c r="L3" s="1">
        <v>6089.2016057274595</v>
      </c>
      <c r="M3" s="1">
        <f>L3*0.0461</f>
        <v>280.71219402403591</v>
      </c>
      <c r="N3" s="1">
        <v>4504.3781180791366</v>
      </c>
      <c r="O3" s="1">
        <f>N3*0.0461</f>
        <v>207.65183124344821</v>
      </c>
      <c r="P3" s="1">
        <v>3798.5328135527748</v>
      </c>
      <c r="Q3" s="1">
        <f>P3*0.0461</f>
        <v>175.11236270478292</v>
      </c>
      <c r="R3" s="1">
        <v>3972.059482137241</v>
      </c>
      <c r="S3" s="1">
        <f>R3*0.0461</f>
        <v>183.11194212652683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</row>
    <row r="4" spans="1:198" ht="15" x14ac:dyDescent="0.25">
      <c r="A4" s="1" t="s">
        <v>13</v>
      </c>
      <c r="B4" s="1">
        <v>11110</v>
      </c>
      <c r="C4" s="1">
        <f>B4*0.0504</f>
        <v>559.94399999999996</v>
      </c>
      <c r="D4" s="1">
        <v>13351.917780691394</v>
      </c>
      <c r="E4" s="1">
        <f>D4*0.0504</f>
        <v>672.9366561468463</v>
      </c>
      <c r="F4" s="1">
        <v>15111.694523356337</v>
      </c>
      <c r="G4" s="1">
        <f>F4*0.0504</f>
        <v>761.62940397715931</v>
      </c>
      <c r="H4" s="1">
        <v>12924.747809780411</v>
      </c>
      <c r="I4" s="1">
        <f>H4*0.0504</f>
        <v>651.40728961293269</v>
      </c>
      <c r="J4" s="1">
        <v>10484.933949141727</v>
      </c>
      <c r="K4" s="1">
        <f>J4*0.0504</f>
        <v>528.44067103674308</v>
      </c>
      <c r="L4" s="1">
        <v>7068.8746652388645</v>
      </c>
      <c r="M4" s="1">
        <f>L4*0.0504</f>
        <v>356.27128312803876</v>
      </c>
      <c r="N4" s="1">
        <v>5112.6761523050482</v>
      </c>
      <c r="O4" s="1">
        <f>N4*0.0504</f>
        <v>257.67887807617444</v>
      </c>
      <c r="P4" s="1">
        <v>3782.1499269045125</v>
      </c>
      <c r="Q4" s="1">
        <f>P4*0.0504</f>
        <v>190.62035631598744</v>
      </c>
      <c r="R4" s="1">
        <v>3200.9243224584193</v>
      </c>
      <c r="S4" s="1">
        <f>R4*0.0504</f>
        <v>161.32658585190433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</row>
    <row r="5" spans="1:198" ht="15" x14ac:dyDescent="0.25">
      <c r="A5" s="1" t="s">
        <v>14</v>
      </c>
      <c r="B5" s="1">
        <v>6130</v>
      </c>
      <c r="C5" s="1">
        <f>B5*0.1212</f>
        <v>742.95600000000002</v>
      </c>
      <c r="D5" s="1">
        <v>7105.2303680819905</v>
      </c>
      <c r="E5" s="1">
        <f>D5*0.1212</f>
        <v>861.15392061153727</v>
      </c>
      <c r="F5" s="1">
        <v>10018.98034616802</v>
      </c>
      <c r="G5" s="1">
        <f>F5*0.1212</f>
        <v>1214.3004179555642</v>
      </c>
      <c r="H5" s="1">
        <v>11195.205883134284</v>
      </c>
      <c r="I5" s="1">
        <f>H5*0.1212</f>
        <v>1356.8589530358752</v>
      </c>
      <c r="J5" s="1">
        <v>9580.3266205715481</v>
      </c>
      <c r="K5" s="1">
        <f>J5*0.1212</f>
        <v>1161.1355864132715</v>
      </c>
      <c r="L5" s="1">
        <v>7723.2410437957024</v>
      </c>
      <c r="M5" s="1">
        <f>L5*0.1212</f>
        <v>936.05681450803911</v>
      </c>
      <c r="N5" s="1">
        <v>5215.4741891312024</v>
      </c>
      <c r="O5" s="1">
        <f>N5*0.1212</f>
        <v>632.11547172270173</v>
      </c>
      <c r="P5" s="1">
        <v>3772.8605810164277</v>
      </c>
      <c r="Q5" s="1">
        <f>P5*0.1212</f>
        <v>457.27070241919103</v>
      </c>
      <c r="R5" s="1">
        <v>2791.1863781287666</v>
      </c>
      <c r="S5" s="1">
        <f>R5*0.1212</f>
        <v>338.29178902920654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</row>
    <row r="6" spans="1:198" ht="15" x14ac:dyDescent="0.25">
      <c r="A6" s="1" t="s">
        <v>15</v>
      </c>
      <c r="B6" s="1">
        <v>2443</v>
      </c>
      <c r="C6" s="1">
        <f>B6*0.1845</f>
        <v>450.73349999999999</v>
      </c>
      <c r="D6" s="1">
        <v>3043.0174097367785</v>
      </c>
      <c r="E6" s="1">
        <f>D6*0.1845</f>
        <v>561.4367120964356</v>
      </c>
      <c r="F6" s="1">
        <v>4141.4852901145568</v>
      </c>
      <c r="G6" s="1">
        <f>F6*0.1845</f>
        <v>764.10403602613576</v>
      </c>
      <c r="H6" s="1">
        <v>5853.6458202286967</v>
      </c>
      <c r="I6" s="1">
        <f>H6*0.1845</f>
        <v>1079.9976538321946</v>
      </c>
      <c r="J6" s="1">
        <v>6343.3687687883994</v>
      </c>
      <c r="K6" s="1">
        <f>J6*0.1845</f>
        <v>1170.3515378414597</v>
      </c>
      <c r="L6" s="1">
        <v>5435.5556487333997</v>
      </c>
      <c r="M6" s="1">
        <f>L6*0.1845</f>
        <v>1002.8600171913122</v>
      </c>
      <c r="N6" s="1">
        <v>4314.0414472956254</v>
      </c>
      <c r="O6" s="1">
        <f>N6*0.1845</f>
        <v>795.94064702604283</v>
      </c>
      <c r="P6" s="1">
        <v>2925.2471133019562</v>
      </c>
      <c r="Q6" s="1">
        <f>P6*0.1845</f>
        <v>539.7080924042109</v>
      </c>
      <c r="R6" s="1">
        <v>2117.0323896142731</v>
      </c>
      <c r="S6" s="1">
        <f>R6*0.1845</f>
        <v>390.5924758838334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</row>
    <row r="7" spans="1:198" ht="15" x14ac:dyDescent="0.25">
      <c r="A7" s="1" t="s">
        <v>16</v>
      </c>
      <c r="B7" s="1">
        <v>825</v>
      </c>
      <c r="C7" s="1">
        <f>B7*0.321</f>
        <v>264.82499999999999</v>
      </c>
      <c r="D7" s="1">
        <v>1050.3158591129559</v>
      </c>
      <c r="E7" s="1">
        <f>D7*0.321</f>
        <v>337.15139077525885</v>
      </c>
      <c r="F7" s="1">
        <v>1310.9090540354853</v>
      </c>
      <c r="G7" s="1">
        <f>F7*0.321</f>
        <v>420.80180634539079</v>
      </c>
      <c r="H7" s="1">
        <v>1784.1207699286774</v>
      </c>
      <c r="I7" s="1">
        <f>H7*0.321</f>
        <v>572.70276714710542</v>
      </c>
      <c r="J7" s="1">
        <v>2521.7066719044969</v>
      </c>
      <c r="K7" s="1">
        <f>J7*0.321</f>
        <v>809.46784168134354</v>
      </c>
      <c r="L7" s="1">
        <v>2732.6756414482506</v>
      </c>
      <c r="M7" s="1">
        <f>L7*0.321</f>
        <v>877.18888090488849</v>
      </c>
      <c r="N7" s="1">
        <v>2341.5965649222821</v>
      </c>
      <c r="O7" s="1">
        <f>N7*0.321</f>
        <v>751.65249734005261</v>
      </c>
      <c r="P7" s="1">
        <v>1858.4566669414394</v>
      </c>
      <c r="Q7" s="1">
        <f>P7*0.321</f>
        <v>596.56459008820207</v>
      </c>
      <c r="R7" s="1">
        <v>1260.1744945160888</v>
      </c>
      <c r="S7" s="1">
        <f>R7*0.321</f>
        <v>404.51601273966452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</row>
    <row r="8" spans="1:198" ht="15" x14ac:dyDescent="0.25">
      <c r="A8" s="1" t="s">
        <v>17</v>
      </c>
      <c r="B8" s="1">
        <v>241</v>
      </c>
      <c r="C8" s="1">
        <f>B8*0.3158</f>
        <v>76.107800000000012</v>
      </c>
      <c r="D8" s="1">
        <v>339.15705851709998</v>
      </c>
      <c r="E8" s="1">
        <f>D8*0.3158</f>
        <v>107.10579907970018</v>
      </c>
      <c r="F8" s="1">
        <v>452.46818664351093</v>
      </c>
      <c r="G8" s="1">
        <f>F8*0.3158</f>
        <v>142.88945334202077</v>
      </c>
      <c r="H8" s="1">
        <v>564.7297785591245</v>
      </c>
      <c r="I8" s="1">
        <f>H8*0.3158</f>
        <v>178.34166406897154</v>
      </c>
      <c r="J8" s="1">
        <v>768.58583303162015</v>
      </c>
      <c r="K8" s="1">
        <f>J8*0.3158</f>
        <v>242.71940607138566</v>
      </c>
      <c r="L8" s="1">
        <v>1086.3323020249311</v>
      </c>
      <c r="M8" s="1">
        <f>L8*0.3158</f>
        <v>343.06374097947327</v>
      </c>
      <c r="N8" s="1">
        <v>1177.216150211447</v>
      </c>
      <c r="O8" s="1">
        <f>N8*0.3158</f>
        <v>371.76486023677501</v>
      </c>
      <c r="P8" s="1">
        <v>1008.7422201506677</v>
      </c>
      <c r="Q8" s="1">
        <f>P8*0.3158</f>
        <v>318.56079312358088</v>
      </c>
      <c r="R8" s="1">
        <v>800.60917937268118</v>
      </c>
      <c r="S8" s="1">
        <f>R8*0.3158</f>
        <v>252.83237884589275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</row>
    <row r="9" spans="1:198" ht="14.25" customHeight="1" x14ac:dyDescent="0.25">
      <c r="A9" s="1" t="s">
        <v>172</v>
      </c>
      <c r="B9" s="1">
        <v>101</v>
      </c>
      <c r="C9" s="1">
        <f>B9*0.3158</f>
        <v>31.895800000000001</v>
      </c>
      <c r="D9" s="1">
        <v>112.10033302565199</v>
      </c>
      <c r="E9" s="1">
        <f>D9*0.3158</f>
        <v>35.401285169500902</v>
      </c>
      <c r="F9" s="1">
        <v>146.10631451778903</v>
      </c>
      <c r="G9" s="1">
        <f>F9*0.3158</f>
        <v>46.140374124717781</v>
      </c>
      <c r="H9" s="1">
        <v>194.91989780804562</v>
      </c>
      <c r="I9" s="1">
        <f>H9*0.3158</f>
        <v>61.555703727780809</v>
      </c>
      <c r="J9" s="1">
        <v>243.28134877829967</v>
      </c>
      <c r="K9" s="1">
        <f>J9*0.3158</f>
        <v>76.82824994418705</v>
      </c>
      <c r="L9" s="1">
        <v>331.10100655379097</v>
      </c>
      <c r="M9" s="1">
        <f>L9*0.3158</f>
        <v>104.56169786968719</v>
      </c>
      <c r="N9" s="1">
        <v>467.98379984913629</v>
      </c>
      <c r="O9" s="1">
        <f>N9*0.3158</f>
        <v>147.78928399235724</v>
      </c>
      <c r="P9" s="1">
        <v>507.13587931870336</v>
      </c>
      <c r="Q9" s="1">
        <f>P9*0.3158</f>
        <v>160.15351068884652</v>
      </c>
      <c r="R9" s="1">
        <v>434.55857510120273</v>
      </c>
      <c r="S9" s="1">
        <f>R9*0.3158</f>
        <v>137.23359801695983</v>
      </c>
    </row>
    <row r="10" spans="1:198" ht="15" hidden="1" x14ac:dyDescent="0.25"/>
    <row r="14" spans="1:198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8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8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5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5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5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5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5" ht="15" x14ac:dyDescent="0.25">
      <c r="A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x14ac:dyDescent="0.25">
      <c r="G22" s="1"/>
      <c r="H22" s="1"/>
      <c r="I22" s="1"/>
      <c r="J22" s="1"/>
      <c r="K22" s="1"/>
      <c r="L22" s="1"/>
      <c r="M22" s="1"/>
      <c r="N22" s="1"/>
      <c r="O22" s="1"/>
    </row>
    <row r="23" spans="1:15" ht="15" x14ac:dyDescent="0.25">
      <c r="G23" s="1"/>
      <c r="H23" s="1"/>
      <c r="I23" s="1"/>
      <c r="J23" s="1"/>
      <c r="K23" s="1"/>
      <c r="L23" s="1"/>
      <c r="M23" s="1"/>
      <c r="N23" s="1"/>
      <c r="O23" s="1"/>
    </row>
    <row r="24" spans="1:15" ht="15" x14ac:dyDescent="0.25">
      <c r="G24" s="1"/>
      <c r="H24" s="1"/>
      <c r="I24" s="1"/>
      <c r="J24" s="1"/>
      <c r="K24" s="1"/>
      <c r="L24" s="1"/>
      <c r="M24" s="1"/>
      <c r="N24" s="1"/>
      <c r="O24" s="1"/>
    </row>
    <row r="25" spans="1:15" ht="15" x14ac:dyDescent="0.25">
      <c r="G25" s="1"/>
      <c r="H25" s="1"/>
      <c r="I25" s="1"/>
      <c r="J25" s="1"/>
      <c r="K25" s="1"/>
      <c r="L25" s="1"/>
      <c r="M25" s="1"/>
      <c r="N25" s="1"/>
      <c r="O25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" sqref="B1:J1"/>
    </sheetView>
  </sheetViews>
  <sheetFormatPr defaultRowHeight="14.4" x14ac:dyDescent="0.3"/>
  <sheetData>
    <row r="1" spans="1:10" x14ac:dyDescent="0.25">
      <c r="A1" s="2" t="s">
        <v>19</v>
      </c>
      <c r="B1" s="2">
        <v>2013</v>
      </c>
      <c r="C1" s="2">
        <v>2015</v>
      </c>
      <c r="D1" s="2">
        <v>2020</v>
      </c>
      <c r="E1" s="2">
        <v>2025</v>
      </c>
      <c r="F1" s="1">
        <v>2030</v>
      </c>
      <c r="G1" s="1">
        <v>2035</v>
      </c>
      <c r="H1" s="1">
        <v>2040</v>
      </c>
      <c r="I1" s="1">
        <v>2045</v>
      </c>
      <c r="J1" s="1">
        <v>2050</v>
      </c>
    </row>
    <row r="2" spans="1:10" x14ac:dyDescent="0.25">
      <c r="A2" s="1" t="s">
        <v>11</v>
      </c>
      <c r="B2" s="31">
        <v>391.79349999999999</v>
      </c>
      <c r="C2" s="31">
        <v>369.55592929132695</v>
      </c>
      <c r="D2" s="31">
        <v>301.3147495573059</v>
      </c>
      <c r="E2" s="31">
        <v>202.87843496533685</v>
      </c>
      <c r="F2" s="31">
        <v>146.7129928150037</v>
      </c>
      <c r="G2" s="31">
        <v>108.52605293722308</v>
      </c>
      <c r="H2" s="31">
        <v>91.342635234302804</v>
      </c>
      <c r="I2" s="31">
        <v>95.481071120192908</v>
      </c>
      <c r="J2" s="31">
        <v>102.64496704471202</v>
      </c>
    </row>
    <row r="3" spans="1:10" x14ac:dyDescent="0.25">
      <c r="A3" s="1" t="s">
        <v>12</v>
      </c>
      <c r="B3" s="31">
        <v>892.63430000000005</v>
      </c>
      <c r="C3" s="31">
        <v>828.01566124002875</v>
      </c>
      <c r="D3" s="31">
        <v>707.97837691237487</v>
      </c>
      <c r="E3" s="31">
        <v>576.22367984415496</v>
      </c>
      <c r="F3" s="31">
        <v>388.15531944020285</v>
      </c>
      <c r="G3" s="31">
        <v>280.71219402403591</v>
      </c>
      <c r="H3" s="31">
        <v>207.65183124344821</v>
      </c>
      <c r="I3" s="31">
        <v>175.11236270478292</v>
      </c>
      <c r="J3" s="31">
        <v>183.11194212652683</v>
      </c>
    </row>
    <row r="4" spans="1:10" x14ac:dyDescent="0.25">
      <c r="A4" s="1" t="s">
        <v>13</v>
      </c>
      <c r="B4" s="31">
        <v>559.94399999999996</v>
      </c>
      <c r="C4" s="31">
        <v>672.9366561468463</v>
      </c>
      <c r="D4" s="31">
        <v>761.62940397715931</v>
      </c>
      <c r="E4" s="31">
        <v>651.40728961293269</v>
      </c>
      <c r="F4" s="31">
        <v>528.44067103674308</v>
      </c>
      <c r="G4" s="31">
        <v>356.27128312803876</v>
      </c>
      <c r="H4" s="31">
        <v>257.67887807617444</v>
      </c>
      <c r="I4" s="31">
        <v>190.62035631598744</v>
      </c>
      <c r="J4" s="31">
        <v>161.32658585190433</v>
      </c>
    </row>
    <row r="5" spans="1:10" x14ac:dyDescent="0.25">
      <c r="A5" s="1" t="s">
        <v>14</v>
      </c>
      <c r="B5" s="31">
        <v>742.95600000000002</v>
      </c>
      <c r="C5" s="31">
        <v>861.15392061153727</v>
      </c>
      <c r="D5" s="31">
        <v>1214.3004179555642</v>
      </c>
      <c r="E5" s="31">
        <v>1356.8589530358752</v>
      </c>
      <c r="F5" s="31">
        <v>1161.1355864132715</v>
      </c>
      <c r="G5" s="31">
        <v>936.05681450803911</v>
      </c>
      <c r="H5" s="31">
        <v>632.11547172270173</v>
      </c>
      <c r="I5" s="31">
        <v>457.27070241919103</v>
      </c>
      <c r="J5" s="31">
        <v>338.29178902920654</v>
      </c>
    </row>
    <row r="6" spans="1:10" x14ac:dyDescent="0.25">
      <c r="A6" s="1" t="s">
        <v>15</v>
      </c>
      <c r="B6" s="31">
        <v>450.73349999999999</v>
      </c>
      <c r="C6" s="31">
        <v>561.4367120964356</v>
      </c>
      <c r="D6" s="31">
        <v>764.10403602613576</v>
      </c>
      <c r="E6" s="31">
        <v>1079.9976538321946</v>
      </c>
      <c r="F6" s="31">
        <v>1170.3515378414597</v>
      </c>
      <c r="G6" s="31">
        <v>1002.8600171913122</v>
      </c>
      <c r="H6" s="31">
        <v>795.94064702604283</v>
      </c>
      <c r="I6" s="31">
        <v>539.7080924042109</v>
      </c>
      <c r="J6" s="31">
        <v>390.5924758838334</v>
      </c>
    </row>
    <row r="7" spans="1:10" x14ac:dyDescent="0.25">
      <c r="A7" s="1" t="s">
        <v>16</v>
      </c>
      <c r="B7" s="31">
        <v>264.82499999999999</v>
      </c>
      <c r="C7" s="31">
        <v>337.15139077525885</v>
      </c>
      <c r="D7" s="31">
        <v>420.80180634539079</v>
      </c>
      <c r="E7" s="31">
        <v>572.70276714710542</v>
      </c>
      <c r="F7" s="31">
        <v>809.46784168134354</v>
      </c>
      <c r="G7" s="31">
        <v>877.18888090488849</v>
      </c>
      <c r="H7" s="31">
        <v>751.65249734005261</v>
      </c>
      <c r="I7" s="31">
        <v>596.56459008820207</v>
      </c>
      <c r="J7" s="31">
        <v>404.51601273966452</v>
      </c>
    </row>
    <row r="8" spans="1:10" x14ac:dyDescent="0.25">
      <c r="A8" s="1" t="s">
        <v>17</v>
      </c>
      <c r="B8" s="31">
        <v>76.107800000000012</v>
      </c>
      <c r="C8" s="31">
        <v>107.10579907970018</v>
      </c>
      <c r="D8" s="31">
        <v>142.88945334202077</v>
      </c>
      <c r="E8" s="31">
        <v>178.34166406897154</v>
      </c>
      <c r="F8" s="31">
        <v>242.71940607138566</v>
      </c>
      <c r="G8" s="31">
        <v>343.06374097947327</v>
      </c>
      <c r="H8" s="31">
        <v>371.76486023677501</v>
      </c>
      <c r="I8" s="31">
        <v>318.56079312358088</v>
      </c>
      <c r="J8" s="31">
        <v>252.83237884589275</v>
      </c>
    </row>
    <row r="9" spans="1:10" x14ac:dyDescent="0.25">
      <c r="A9" s="1" t="s">
        <v>172</v>
      </c>
      <c r="B9" s="31">
        <v>31.895800000000001</v>
      </c>
      <c r="C9" s="31">
        <v>35.401285169500902</v>
      </c>
      <c r="D9" s="31">
        <v>46.140374124717781</v>
      </c>
      <c r="E9" s="31">
        <v>61.555703727780809</v>
      </c>
      <c r="F9" s="31">
        <v>76.82824994418705</v>
      </c>
      <c r="G9" s="31">
        <v>104.56169786968719</v>
      </c>
      <c r="H9" s="31">
        <v>147.78928399235724</v>
      </c>
      <c r="I9" s="31">
        <v>160.15351068884652</v>
      </c>
      <c r="J9" s="31">
        <v>137.23359801695983</v>
      </c>
    </row>
    <row r="10" spans="1:10" x14ac:dyDescent="0.25">
      <c r="A10" s="1" t="s">
        <v>1</v>
      </c>
      <c r="B10" s="31">
        <f t="shared" ref="B10:J10" si="0">SUM(B2:B9)</f>
        <v>3410.8898999999997</v>
      </c>
      <c r="C10" s="31">
        <f t="shared" si="0"/>
        <v>3772.7573544106349</v>
      </c>
      <c r="D10" s="31">
        <f t="shared" si="0"/>
        <v>4359.1586182406691</v>
      </c>
      <c r="E10" s="31">
        <f t="shared" si="0"/>
        <v>4679.9661462343511</v>
      </c>
      <c r="F10" s="31">
        <f t="shared" si="0"/>
        <v>4523.8116052435971</v>
      </c>
      <c r="G10" s="31">
        <f t="shared" si="0"/>
        <v>4009.240681542698</v>
      </c>
      <c r="H10" s="31">
        <f t="shared" si="0"/>
        <v>3255.9361048718547</v>
      </c>
      <c r="I10" s="31">
        <f t="shared" si="0"/>
        <v>2533.4714788649949</v>
      </c>
      <c r="J10" s="31">
        <f t="shared" si="0"/>
        <v>1970.5497495387001</v>
      </c>
    </row>
    <row r="11" spans="1:10" x14ac:dyDescent="0.25">
      <c r="B11" s="1"/>
      <c r="C11" s="1"/>
    </row>
    <row r="12" spans="1:10" x14ac:dyDescent="0.25">
      <c r="B12" s="1"/>
      <c r="C12" s="1"/>
      <c r="D12" s="1"/>
      <c r="E12" s="1"/>
    </row>
    <row r="13" spans="1:10" x14ac:dyDescent="0.25">
      <c r="B13" s="1"/>
      <c r="C13" s="1"/>
      <c r="D13" s="1"/>
      <c r="E13" s="1"/>
    </row>
    <row r="14" spans="1:10" x14ac:dyDescent="0.25">
      <c r="A14" s="1" t="s">
        <v>15</v>
      </c>
      <c r="B14" s="1">
        <v>450.73349999999999</v>
      </c>
      <c r="C14" s="1">
        <v>561.4367120964356</v>
      </c>
      <c r="D14" s="1">
        <v>764.10403602613576</v>
      </c>
      <c r="E14" s="1">
        <v>1079.9976538321946</v>
      </c>
      <c r="F14" s="1">
        <v>1170.3515378414597</v>
      </c>
      <c r="G14" s="1">
        <v>1002.8600171913122</v>
      </c>
      <c r="H14" s="1">
        <v>795.94064702604283</v>
      </c>
      <c r="I14" s="1">
        <v>539.7080924042109</v>
      </c>
      <c r="J14" s="1">
        <v>390.5924758838334</v>
      </c>
    </row>
    <row r="15" spans="1:10" x14ac:dyDescent="0.25">
      <c r="A15" s="1" t="s">
        <v>16</v>
      </c>
      <c r="B15" s="1">
        <v>264.82499999999999</v>
      </c>
      <c r="C15" s="1">
        <v>337.15139077525885</v>
      </c>
      <c r="D15" s="1">
        <v>420.80180634539079</v>
      </c>
      <c r="E15" s="1">
        <v>572.70276714710542</v>
      </c>
      <c r="F15" s="1">
        <v>809.46784168134354</v>
      </c>
      <c r="G15" s="1">
        <v>877.18888090488849</v>
      </c>
      <c r="H15" s="1">
        <v>751.65249734005261</v>
      </c>
      <c r="I15" s="1">
        <v>596.56459008820207</v>
      </c>
      <c r="J15" s="1">
        <v>404.51601273966452</v>
      </c>
    </row>
    <row r="16" spans="1:10" x14ac:dyDescent="0.25">
      <c r="A16" s="1" t="s">
        <v>17</v>
      </c>
      <c r="B16" s="1">
        <v>76.107800000000012</v>
      </c>
      <c r="C16" s="1">
        <v>107.10579907970018</v>
      </c>
      <c r="D16" s="1">
        <v>142.88945334202077</v>
      </c>
      <c r="E16" s="1">
        <v>178.34166406897154</v>
      </c>
      <c r="F16" s="1">
        <v>242.71940607138566</v>
      </c>
      <c r="G16" s="1">
        <v>343.06374097947327</v>
      </c>
      <c r="H16" s="1">
        <v>371.76486023677501</v>
      </c>
      <c r="I16" s="1">
        <v>318.56079312358088</v>
      </c>
      <c r="J16" s="1">
        <v>252.83237884589275</v>
      </c>
    </row>
    <row r="17" spans="1:10" x14ac:dyDescent="0.25">
      <c r="A17" s="1" t="s">
        <v>1</v>
      </c>
      <c r="B17" s="1">
        <f t="shared" ref="B17:J17" si="1">SUM(B14:B16)</f>
        <v>791.66629999999998</v>
      </c>
      <c r="C17" s="1">
        <f t="shared" si="1"/>
        <v>1005.6939019513947</v>
      </c>
      <c r="D17" s="1">
        <f t="shared" si="1"/>
        <v>1327.7952957135471</v>
      </c>
      <c r="E17" s="1">
        <f t="shared" si="1"/>
        <v>1831.0420850482715</v>
      </c>
      <c r="F17" s="1">
        <f t="shared" si="1"/>
        <v>2222.538785594189</v>
      </c>
      <c r="G17" s="1">
        <f t="shared" si="1"/>
        <v>2223.112639075674</v>
      </c>
      <c r="H17" s="1">
        <f t="shared" si="1"/>
        <v>1919.3580046028706</v>
      </c>
      <c r="I17" s="1">
        <f t="shared" si="1"/>
        <v>1454.8334756159938</v>
      </c>
      <c r="J17" s="1">
        <f t="shared" si="1"/>
        <v>1047.9408674693907</v>
      </c>
    </row>
    <row r="19" spans="1:10" x14ac:dyDescent="0.25">
      <c r="B19" s="2">
        <v>2013</v>
      </c>
      <c r="C19" s="2">
        <v>2015</v>
      </c>
      <c r="D19" s="2">
        <v>2020</v>
      </c>
      <c r="E19" s="2">
        <v>2025</v>
      </c>
      <c r="F19" s="1">
        <v>2030</v>
      </c>
      <c r="G19" s="1">
        <v>2035</v>
      </c>
      <c r="H19" s="1">
        <v>2040</v>
      </c>
      <c r="I19" s="1">
        <v>2045</v>
      </c>
      <c r="J19" s="1">
        <v>2050</v>
      </c>
    </row>
    <row r="20" spans="1:10" x14ac:dyDescent="0.25">
      <c r="A20" t="s">
        <v>151</v>
      </c>
      <c r="B20" s="1">
        <v>791.66629999999998</v>
      </c>
      <c r="C20" s="1">
        <v>1005.6939019513947</v>
      </c>
      <c r="D20" s="1">
        <v>1327.7952957135471</v>
      </c>
      <c r="E20" s="1">
        <v>1831.0420850482715</v>
      </c>
      <c r="F20" s="1">
        <v>2222.538785594189</v>
      </c>
      <c r="G20" s="1">
        <v>2223.112639075674</v>
      </c>
      <c r="H20" s="1">
        <v>1919.3580046028706</v>
      </c>
      <c r="I20" s="1">
        <v>1454.8334756159938</v>
      </c>
      <c r="J20" s="1">
        <v>1047.9408674693907</v>
      </c>
    </row>
    <row r="21" spans="1:10" x14ac:dyDescent="0.25">
      <c r="A21" t="s">
        <v>1</v>
      </c>
      <c r="B21" s="1">
        <v>3410.8898999999997</v>
      </c>
      <c r="C21" s="1">
        <v>3772.7573544106349</v>
      </c>
      <c r="D21" s="1">
        <v>4359.1586182406691</v>
      </c>
      <c r="E21" s="1">
        <v>4679.9661462343511</v>
      </c>
      <c r="F21" s="1">
        <v>4523.8116052435971</v>
      </c>
      <c r="G21" s="1">
        <v>4009.240681542698</v>
      </c>
      <c r="H21" s="1">
        <v>3255.9361048718547</v>
      </c>
      <c r="I21" s="1">
        <v>2533.4714788649949</v>
      </c>
      <c r="J21" s="1">
        <v>1970.5497495387001</v>
      </c>
    </row>
    <row r="26" spans="1:10" x14ac:dyDescent="0.25">
      <c r="A26" s="1"/>
      <c r="B26" s="1"/>
      <c r="C26" s="1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41"/>
  <sheetViews>
    <sheetView workbookViewId="0">
      <selection sqref="A1:S20"/>
    </sheetView>
  </sheetViews>
  <sheetFormatPr defaultRowHeight="14.4" x14ac:dyDescent="0.3"/>
  <cols>
    <col min="27" max="27" width="9.5546875" bestFit="1" customWidth="1"/>
  </cols>
  <sheetData>
    <row r="1" spans="1:206" s="3" customFormat="1" ht="30" x14ac:dyDescent="0.25">
      <c r="A1" s="2" t="s">
        <v>19</v>
      </c>
      <c r="B1" s="2" t="s">
        <v>135</v>
      </c>
      <c r="C1" s="2"/>
      <c r="D1" s="2" t="s">
        <v>136</v>
      </c>
      <c r="E1" s="2"/>
      <c r="F1" s="2" t="s">
        <v>137</v>
      </c>
      <c r="G1" s="2"/>
      <c r="H1" s="2" t="s">
        <v>138</v>
      </c>
      <c r="I1" s="2"/>
      <c r="J1" s="2" t="s">
        <v>139</v>
      </c>
      <c r="K1" s="2"/>
      <c r="L1" s="2" t="s">
        <v>140</v>
      </c>
      <c r="M1" s="2"/>
      <c r="N1" s="2" t="s">
        <v>141</v>
      </c>
      <c r="O1" s="2"/>
      <c r="P1" s="2" t="s">
        <v>142</v>
      </c>
      <c r="Q1" s="2"/>
      <c r="R1" s="2" t="s">
        <v>143</v>
      </c>
      <c r="S1" s="2"/>
      <c r="T1" s="2"/>
      <c r="U1" s="2"/>
      <c r="V1" s="2"/>
      <c r="W1" s="2"/>
      <c r="X1" s="2"/>
      <c r="Y1" s="2"/>
      <c r="Z1" s="2"/>
      <c r="AA1" s="2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</row>
    <row r="2" spans="1:206" s="3" customFormat="1" ht="15" x14ac:dyDescent="0.25">
      <c r="A2" s="2" t="s">
        <v>144</v>
      </c>
      <c r="B2" s="1">
        <v>155</v>
      </c>
      <c r="C2" s="1">
        <f>B2*0.087</f>
        <v>13.484999999999999</v>
      </c>
      <c r="D2" s="1">
        <v>121.7265992459202</v>
      </c>
      <c r="E2" s="1">
        <f>D2*0.087</f>
        <v>10.590214134395056</v>
      </c>
      <c r="F2" s="1">
        <v>53.74537348509034</v>
      </c>
      <c r="G2" s="1">
        <f>F2*0.087</f>
        <v>4.6758474932028591</v>
      </c>
      <c r="H2" s="1">
        <v>53.74537348509034</v>
      </c>
      <c r="I2" s="1">
        <f>H2*0.087</f>
        <v>4.6758474932028591</v>
      </c>
      <c r="J2" s="1">
        <v>53.74537348509034</v>
      </c>
      <c r="K2" s="1">
        <f>J2*0.087</f>
        <v>4.6758474932028591</v>
      </c>
      <c r="L2" s="1">
        <v>53.74537348509034</v>
      </c>
      <c r="M2" s="1">
        <f>L2*0.087</f>
        <v>4.6758474932028591</v>
      </c>
      <c r="N2" s="1">
        <v>53.74537348509034</v>
      </c>
      <c r="O2" s="1">
        <f>N2*0.087</f>
        <v>4.6758474932028591</v>
      </c>
      <c r="P2" s="1">
        <v>53.74537348509034</v>
      </c>
      <c r="Q2" s="1">
        <f>P2*0.087</f>
        <v>4.6758474932028591</v>
      </c>
      <c r="R2" s="1">
        <v>53.74537348509034</v>
      </c>
      <c r="S2" s="1">
        <f>R2*0.087</f>
        <v>4.6758474932028591</v>
      </c>
      <c r="T2" s="2"/>
      <c r="U2" s="2"/>
      <c r="V2" s="2"/>
      <c r="W2" s="2"/>
      <c r="X2" s="2"/>
      <c r="Y2" s="2"/>
      <c r="Z2" s="2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</row>
    <row r="3" spans="1:206" ht="15" x14ac:dyDescent="0.25">
      <c r="A3" s="1" t="s">
        <v>2</v>
      </c>
      <c r="B3" s="1">
        <v>928</v>
      </c>
      <c r="C3" s="1">
        <f t="shared" ref="C3:C19" si="0">B3*0.087</f>
        <v>80.73599999999999</v>
      </c>
      <c r="D3" s="1">
        <v>763.89859742532633</v>
      </c>
      <c r="E3" s="1">
        <f t="shared" ref="E3:E19" si="1">D3*0.087</f>
        <v>66.459177976003389</v>
      </c>
      <c r="F3" s="1">
        <v>385.46806111530873</v>
      </c>
      <c r="G3" s="1">
        <f t="shared" ref="G3:G19" si="2">F3*0.087</f>
        <v>33.535721317031857</v>
      </c>
      <c r="H3" s="1">
        <v>317.66846871386758</v>
      </c>
      <c r="I3" s="1">
        <f t="shared" ref="I3:I19" si="3">H3*0.087</f>
        <v>27.637156778106476</v>
      </c>
      <c r="J3" s="1">
        <v>317.66846871386758</v>
      </c>
      <c r="K3" s="1">
        <f t="shared" ref="K3:K19" si="4">J3*0.087</f>
        <v>27.637156778106476</v>
      </c>
      <c r="L3" s="1">
        <v>317.66846871386758</v>
      </c>
      <c r="M3" s="1">
        <f t="shared" ref="M3:M19" si="5">L3*0.087</f>
        <v>27.637156778106476</v>
      </c>
      <c r="N3" s="1">
        <v>317.66846871386758</v>
      </c>
      <c r="O3" s="1">
        <f t="shared" ref="O3:O19" si="6">N3*0.087</f>
        <v>27.637156778106476</v>
      </c>
      <c r="P3" s="1">
        <v>317.66846871386758</v>
      </c>
      <c r="Q3" s="1">
        <f t="shared" ref="Q3:Q19" si="7">P3*0.087</f>
        <v>27.637156778106476</v>
      </c>
      <c r="R3" s="1">
        <v>317.66846871386758</v>
      </c>
      <c r="S3" s="1">
        <f t="shared" ref="S3:S19" si="8">R3*0.087</f>
        <v>27.637156778106476</v>
      </c>
      <c r="T3" s="1"/>
      <c r="U3" s="1"/>
      <c r="V3" s="1"/>
      <c r="W3" s="1"/>
      <c r="X3" s="1"/>
      <c r="Y3" s="1"/>
      <c r="Z3" s="1"/>
      <c r="AA3" s="1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</row>
    <row r="4" spans="1:206" ht="15" x14ac:dyDescent="0.25">
      <c r="A4" s="1" t="s">
        <v>3</v>
      </c>
      <c r="B4" s="1">
        <v>1006</v>
      </c>
      <c r="C4" s="1">
        <f t="shared" si="0"/>
        <v>87.521999999999991</v>
      </c>
      <c r="D4" s="1">
        <v>1145.2916271537254</v>
      </c>
      <c r="E4" s="1">
        <f t="shared" si="1"/>
        <v>99.640371562374099</v>
      </c>
      <c r="F4" s="1">
        <v>1181.8614927335288</v>
      </c>
      <c r="G4" s="1">
        <f t="shared" si="2"/>
        <v>102.821949867817</v>
      </c>
      <c r="H4" s="1">
        <v>804.67748925540786</v>
      </c>
      <c r="I4" s="1">
        <f t="shared" si="3"/>
        <v>70.006941565220473</v>
      </c>
      <c r="J4" s="1">
        <v>737.10941026039518</v>
      </c>
      <c r="K4" s="1">
        <f t="shared" si="4"/>
        <v>64.128518692654382</v>
      </c>
      <c r="L4" s="1">
        <v>737.10941026039518</v>
      </c>
      <c r="M4" s="1">
        <f t="shared" si="5"/>
        <v>64.128518692654382</v>
      </c>
      <c r="N4" s="1">
        <v>737.10941026039518</v>
      </c>
      <c r="O4" s="1">
        <f t="shared" si="6"/>
        <v>64.128518692654382</v>
      </c>
      <c r="P4" s="1">
        <v>737.10941026039518</v>
      </c>
      <c r="Q4" s="1">
        <f t="shared" si="7"/>
        <v>64.128518692654382</v>
      </c>
      <c r="R4" s="1">
        <v>737.10941026039518</v>
      </c>
      <c r="S4" s="1">
        <f t="shared" si="8"/>
        <v>64.128518692654382</v>
      </c>
      <c r="T4" s="1"/>
      <c r="U4" s="1"/>
      <c r="V4" s="1"/>
      <c r="W4" s="1"/>
      <c r="X4" s="1"/>
      <c r="Y4" s="1"/>
      <c r="Z4" s="1"/>
      <c r="AA4" s="1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</row>
    <row r="5" spans="1:206" ht="15" x14ac:dyDescent="0.25">
      <c r="A5" s="1" t="s">
        <v>4</v>
      </c>
      <c r="B5" s="1">
        <v>1043</v>
      </c>
      <c r="C5" s="1">
        <f t="shared" si="0"/>
        <v>90.741</v>
      </c>
      <c r="D5" s="1">
        <v>1190.3349925392145</v>
      </c>
      <c r="E5" s="1">
        <f t="shared" si="1"/>
        <v>103.55914435091165</v>
      </c>
      <c r="F5" s="1">
        <v>1560.1527475319463</v>
      </c>
      <c r="G5" s="1">
        <f t="shared" si="2"/>
        <v>135.73328903527931</v>
      </c>
      <c r="H5" s="1">
        <v>1596.4838757784635</v>
      </c>
      <c r="I5" s="1">
        <f t="shared" si="3"/>
        <v>138.89409719272632</v>
      </c>
      <c r="J5" s="1">
        <v>1220.8708891068122</v>
      </c>
      <c r="K5" s="1">
        <f t="shared" si="4"/>
        <v>106.21576735229266</v>
      </c>
      <c r="L5" s="1">
        <v>1153.595200910705</v>
      </c>
      <c r="M5" s="1">
        <f t="shared" si="5"/>
        <v>100.36278247923133</v>
      </c>
      <c r="N5" s="1">
        <v>1153.595200910705</v>
      </c>
      <c r="O5" s="1">
        <f t="shared" si="6"/>
        <v>100.36278247923133</v>
      </c>
      <c r="P5" s="1">
        <v>1153.595200910705</v>
      </c>
      <c r="Q5" s="1">
        <f t="shared" si="7"/>
        <v>100.36278247923133</v>
      </c>
      <c r="R5" s="1">
        <v>1153.595200910705</v>
      </c>
      <c r="S5" s="1">
        <f t="shared" si="8"/>
        <v>100.36278247923133</v>
      </c>
      <c r="T5" s="1"/>
      <c r="U5" s="1"/>
      <c r="V5" s="1"/>
      <c r="W5" s="1"/>
      <c r="X5" s="1"/>
      <c r="Y5" s="1"/>
      <c r="Z5" s="1"/>
      <c r="AA5" s="1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</row>
    <row r="6" spans="1:206" ht="15" x14ac:dyDescent="0.25">
      <c r="A6" s="1" t="s">
        <v>5</v>
      </c>
      <c r="B6" s="1">
        <v>1026</v>
      </c>
      <c r="C6" s="1">
        <f t="shared" si="0"/>
        <v>89.262</v>
      </c>
      <c r="D6" s="1">
        <v>1187.0472566825129</v>
      </c>
      <c r="E6" s="1">
        <f t="shared" si="1"/>
        <v>103.27311133137862</v>
      </c>
      <c r="F6" s="1">
        <v>1576.1045584558935</v>
      </c>
      <c r="G6" s="1">
        <f t="shared" si="2"/>
        <v>137.12109658566274</v>
      </c>
      <c r="H6" s="1">
        <v>1943.8857246572163</v>
      </c>
      <c r="I6" s="1">
        <f t="shared" si="3"/>
        <v>169.1180580451778</v>
      </c>
      <c r="J6" s="1">
        <v>1979.8238950500979</v>
      </c>
      <c r="K6" s="1">
        <f t="shared" si="4"/>
        <v>172.24467886935849</v>
      </c>
      <c r="L6" s="1">
        <v>1606.3704031431812</v>
      </c>
      <c r="M6" s="1">
        <f t="shared" si="5"/>
        <v>139.75422507345675</v>
      </c>
      <c r="N6" s="1">
        <v>1539.5048398787878</v>
      </c>
      <c r="O6" s="1">
        <f t="shared" si="6"/>
        <v>133.93692106945454</v>
      </c>
      <c r="P6" s="1">
        <v>1539.5048398787878</v>
      </c>
      <c r="Q6" s="1">
        <f t="shared" si="7"/>
        <v>133.93692106945454</v>
      </c>
      <c r="R6" s="1">
        <v>1539.5048398787878</v>
      </c>
      <c r="S6" s="1">
        <f t="shared" si="8"/>
        <v>133.93692106945454</v>
      </c>
      <c r="T6" s="1"/>
      <c r="U6" s="1"/>
      <c r="V6" s="1"/>
      <c r="W6" s="1"/>
      <c r="X6" s="1"/>
      <c r="Y6" s="1"/>
      <c r="Z6" s="1"/>
      <c r="AA6" s="1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</row>
    <row r="7" spans="1:206" ht="15" x14ac:dyDescent="0.25">
      <c r="A7" s="1" t="s">
        <v>6</v>
      </c>
      <c r="B7" s="1">
        <v>1317</v>
      </c>
      <c r="C7" s="1">
        <f t="shared" si="0"/>
        <v>114.57899999999999</v>
      </c>
      <c r="D7" s="1">
        <v>1374.6368650363991</v>
      </c>
      <c r="E7" s="1">
        <f t="shared" si="1"/>
        <v>119.59340725816671</v>
      </c>
      <c r="F7" s="1">
        <v>1594.8726161961445</v>
      </c>
      <c r="G7" s="1">
        <f t="shared" si="2"/>
        <v>138.75391760906456</v>
      </c>
      <c r="H7" s="1">
        <v>1980.8881351382486</v>
      </c>
      <c r="I7" s="1">
        <f t="shared" si="3"/>
        <v>172.3372677570276</v>
      </c>
      <c r="J7" s="1">
        <v>2345.7943342351896</v>
      </c>
      <c r="K7" s="1">
        <f t="shared" si="4"/>
        <v>204.08410707846147</v>
      </c>
      <c r="L7" s="1">
        <v>2381.2178144038717</v>
      </c>
      <c r="M7" s="1">
        <f t="shared" si="5"/>
        <v>207.16594985313682</v>
      </c>
      <c r="N7" s="1">
        <v>2010.7939305067077</v>
      </c>
      <c r="O7" s="1">
        <f t="shared" si="6"/>
        <v>174.93907195408357</v>
      </c>
      <c r="P7" s="1">
        <v>1944.4990838656886</v>
      </c>
      <c r="Q7" s="1">
        <f t="shared" si="7"/>
        <v>169.17142029631489</v>
      </c>
      <c r="R7" s="1">
        <v>1944.4990838656886</v>
      </c>
      <c r="S7" s="1">
        <f t="shared" si="8"/>
        <v>169.17142029631489</v>
      </c>
      <c r="T7" s="1"/>
      <c r="U7" s="1"/>
      <c r="V7" s="1"/>
      <c r="W7" s="1"/>
      <c r="X7" s="1"/>
      <c r="Y7" s="1"/>
      <c r="Z7" s="1"/>
      <c r="AA7" s="1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</row>
    <row r="8" spans="1:206" ht="15" x14ac:dyDescent="0.25">
      <c r="A8" s="1" t="s">
        <v>7</v>
      </c>
      <c r="B8" s="1">
        <v>3452</v>
      </c>
      <c r="C8" s="1">
        <f t="shared" si="0"/>
        <v>300.32399999999996</v>
      </c>
      <c r="D8" s="1">
        <v>2785.8817896285714</v>
      </c>
      <c r="E8" s="1">
        <f t="shared" si="1"/>
        <v>242.37171569768569</v>
      </c>
      <c r="F8" s="1">
        <v>1855.9216136028904</v>
      </c>
      <c r="G8" s="1">
        <f t="shared" si="2"/>
        <v>161.46518038345144</v>
      </c>
      <c r="H8" s="1">
        <v>2073.9015548870284</v>
      </c>
      <c r="I8" s="1">
        <f t="shared" si="3"/>
        <v>180.42943527517147</v>
      </c>
      <c r="J8" s="1">
        <v>2455.7144420873587</v>
      </c>
      <c r="K8" s="1">
        <f t="shared" si="4"/>
        <v>213.64715646160019</v>
      </c>
      <c r="L8" s="1">
        <v>2816.6485108402126</v>
      </c>
      <c r="M8" s="1">
        <f t="shared" si="5"/>
        <v>245.04842044309848</v>
      </c>
      <c r="N8" s="1">
        <v>2851.3481576517279</v>
      </c>
      <c r="O8" s="1">
        <f t="shared" si="6"/>
        <v>248.0672897157003</v>
      </c>
      <c r="P8" s="1">
        <v>2485.1161120343618</v>
      </c>
      <c r="Q8" s="1">
        <f t="shared" si="7"/>
        <v>216.20510174698947</v>
      </c>
      <c r="R8" s="1">
        <v>2419.6123710816364</v>
      </c>
      <c r="S8" s="1">
        <f t="shared" si="8"/>
        <v>210.50627628410234</v>
      </c>
      <c r="T8" s="1"/>
      <c r="U8" s="1"/>
      <c r="V8" s="1"/>
      <c r="W8" s="1"/>
      <c r="X8" s="1"/>
      <c r="Y8" s="1"/>
      <c r="Z8" s="1"/>
      <c r="AA8" s="1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</row>
    <row r="9" spans="1:206" ht="15" x14ac:dyDescent="0.25">
      <c r="A9" s="1" t="s">
        <v>8</v>
      </c>
      <c r="B9" s="1">
        <v>6158</v>
      </c>
      <c r="C9" s="1">
        <f t="shared" si="0"/>
        <v>535.74599999999998</v>
      </c>
      <c r="D9" s="1">
        <v>5205.046071817208</v>
      </c>
      <c r="E9" s="1">
        <f t="shared" si="1"/>
        <v>452.83900824809706</v>
      </c>
      <c r="F9" s="1">
        <v>3198.8590206628569</v>
      </c>
      <c r="G9" s="1">
        <f t="shared" si="2"/>
        <v>278.30073479766855</v>
      </c>
      <c r="H9" s="1">
        <v>2285.1788567391504</v>
      </c>
      <c r="I9" s="1">
        <f t="shared" si="3"/>
        <v>198.81056053630607</v>
      </c>
      <c r="J9" s="1">
        <v>2499.9373097141493</v>
      </c>
      <c r="K9" s="1">
        <f t="shared" si="4"/>
        <v>217.49454594513097</v>
      </c>
      <c r="L9" s="1">
        <v>2875.6511923954208</v>
      </c>
      <c r="M9" s="1">
        <f t="shared" si="5"/>
        <v>250.18165373840159</v>
      </c>
      <c r="N9" s="1">
        <v>3230.8210100746933</v>
      </c>
      <c r="O9" s="1">
        <f t="shared" si="6"/>
        <v>281.08142787649831</v>
      </c>
      <c r="P9" s="1">
        <v>3264.3458486376039</v>
      </c>
      <c r="Q9" s="1">
        <f t="shared" si="7"/>
        <v>283.99808883147153</v>
      </c>
      <c r="R9" s="1">
        <v>2904.2557552435401</v>
      </c>
      <c r="S9" s="1">
        <f t="shared" si="8"/>
        <v>252.67025070618797</v>
      </c>
      <c r="T9" s="1"/>
      <c r="U9" s="1"/>
      <c r="V9" s="1"/>
      <c r="W9" s="1"/>
      <c r="X9" s="1"/>
      <c r="Y9" s="1"/>
      <c r="Z9" s="1"/>
      <c r="AA9" s="1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</row>
    <row r="10" spans="1:206" ht="15" x14ac:dyDescent="0.25">
      <c r="A10" s="1" t="s">
        <v>9</v>
      </c>
      <c r="B10" s="1">
        <v>9641</v>
      </c>
      <c r="C10" s="1">
        <f t="shared" si="0"/>
        <v>838.76699999999994</v>
      </c>
      <c r="D10" s="1">
        <v>8282.2493384515165</v>
      </c>
      <c r="E10" s="1">
        <f t="shared" si="1"/>
        <v>720.55569244528192</v>
      </c>
      <c r="F10" s="1">
        <v>5407.0320906298339</v>
      </c>
      <c r="G10" s="1">
        <f t="shared" si="2"/>
        <v>470.41179188479549</v>
      </c>
      <c r="H10" s="1">
        <v>3452.4097065172123</v>
      </c>
      <c r="I10" s="1">
        <f t="shared" si="3"/>
        <v>300.35964446699745</v>
      </c>
      <c r="J10" s="1">
        <v>2564.4650724990115</v>
      </c>
      <c r="K10" s="1">
        <f t="shared" si="4"/>
        <v>223.10846130741399</v>
      </c>
      <c r="L10" s="1">
        <v>2774.2509358705247</v>
      </c>
      <c r="M10" s="1">
        <f t="shared" si="5"/>
        <v>241.35983142073565</v>
      </c>
      <c r="N10" s="1">
        <v>3140.4414672546181</v>
      </c>
      <c r="O10" s="1">
        <f t="shared" si="6"/>
        <v>273.21840765115178</v>
      </c>
      <c r="P10" s="1">
        <v>3486.6108843148222</v>
      </c>
      <c r="Q10" s="1">
        <f t="shared" si="7"/>
        <v>303.3351469353895</v>
      </c>
      <c r="R10" s="1">
        <v>3518.1641981712446</v>
      </c>
      <c r="S10" s="1">
        <f t="shared" si="8"/>
        <v>306.08028524089826</v>
      </c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</row>
    <row r="11" spans="1:206" ht="15" x14ac:dyDescent="0.25">
      <c r="A11" t="s">
        <v>10</v>
      </c>
      <c r="B11" s="1">
        <v>15856</v>
      </c>
      <c r="C11" s="1">
        <f t="shared" si="0"/>
        <v>1379.472</v>
      </c>
      <c r="D11" s="1">
        <v>13524.197970846544</v>
      </c>
      <c r="E11" s="1">
        <f t="shared" si="1"/>
        <v>1176.6052234636493</v>
      </c>
      <c r="F11" s="1">
        <v>8683.0113297286443</v>
      </c>
      <c r="G11" s="1">
        <f t="shared" si="2"/>
        <v>755.42198568639196</v>
      </c>
      <c r="H11" s="1">
        <v>5922.872326064723</v>
      </c>
      <c r="I11" s="1">
        <f t="shared" si="3"/>
        <v>515.28989236763084</v>
      </c>
      <c r="J11" s="1">
        <v>4046.4025819457433</v>
      </c>
      <c r="K11" s="1">
        <f t="shared" si="4"/>
        <v>352.03702462927964</v>
      </c>
      <c r="L11" s="1">
        <v>3196.7412756501285</v>
      </c>
      <c r="M11" s="1">
        <f t="shared" si="5"/>
        <v>278.11649098156118</v>
      </c>
      <c r="N11" s="1">
        <v>3398.8150901926811</v>
      </c>
      <c r="O11" s="1">
        <f t="shared" si="6"/>
        <v>295.69691284676321</v>
      </c>
      <c r="P11" s="1">
        <v>3750.5289078191813</v>
      </c>
      <c r="Q11" s="1">
        <f t="shared" si="7"/>
        <v>326.29601498026875</v>
      </c>
      <c r="R11" s="1">
        <v>4083.0157935246475</v>
      </c>
      <c r="S11" s="1">
        <f t="shared" si="8"/>
        <v>355.22237403664428</v>
      </c>
    </row>
    <row r="12" spans="1:206" ht="15" x14ac:dyDescent="0.25">
      <c r="A12" t="s">
        <v>11</v>
      </c>
      <c r="B12" s="1">
        <v>18055</v>
      </c>
      <c r="C12" s="1">
        <f t="shared" si="0"/>
        <v>1570.7849999999999</v>
      </c>
      <c r="D12" s="1">
        <v>17030.227156282348</v>
      </c>
      <c r="E12" s="1">
        <f t="shared" si="1"/>
        <v>1481.6297625965642</v>
      </c>
      <c r="F12" s="1">
        <v>13885.472329829765</v>
      </c>
      <c r="G12" s="1">
        <f t="shared" si="2"/>
        <v>1208.0360926951894</v>
      </c>
      <c r="H12" s="1">
        <v>9349.2366343473204</v>
      </c>
      <c r="I12" s="1">
        <f t="shared" si="3"/>
        <v>813.38358718821678</v>
      </c>
      <c r="J12" s="1">
        <v>6760.967410829664</v>
      </c>
      <c r="K12" s="1">
        <f t="shared" si="4"/>
        <v>588.20416474218075</v>
      </c>
      <c r="L12" s="1">
        <v>5001.2005961853956</v>
      </c>
      <c r="M12" s="1">
        <f t="shared" si="5"/>
        <v>435.10445186812939</v>
      </c>
      <c r="N12" s="1">
        <v>4209.3380292305437</v>
      </c>
      <c r="O12" s="1">
        <f t="shared" si="6"/>
        <v>366.21240854305728</v>
      </c>
      <c r="P12" s="1">
        <v>4400.0493603775531</v>
      </c>
      <c r="Q12" s="1">
        <f t="shared" si="7"/>
        <v>382.80429435284708</v>
      </c>
      <c r="R12" s="1">
        <v>4730.1828131203692</v>
      </c>
      <c r="S12" s="1">
        <f t="shared" si="8"/>
        <v>411.52590474147212</v>
      </c>
    </row>
    <row r="13" spans="1:206" ht="15" x14ac:dyDescent="0.25">
      <c r="A13" t="s">
        <v>12</v>
      </c>
      <c r="B13" s="1">
        <v>19363</v>
      </c>
      <c r="C13" s="1">
        <f t="shared" si="0"/>
        <v>1684.5809999999999</v>
      </c>
      <c r="D13" s="1">
        <v>17961.294170065699</v>
      </c>
      <c r="E13" s="1">
        <f t="shared" si="1"/>
        <v>1562.6325927957157</v>
      </c>
      <c r="F13" s="1">
        <v>15357.448523045006</v>
      </c>
      <c r="G13" s="1">
        <f t="shared" si="2"/>
        <v>1336.0980215049156</v>
      </c>
      <c r="H13" s="1">
        <v>12499.429063864533</v>
      </c>
      <c r="I13" s="1">
        <f t="shared" si="3"/>
        <v>1087.4503285562143</v>
      </c>
      <c r="J13" s="1">
        <v>8419.8550854707773</v>
      </c>
      <c r="K13" s="1">
        <f t="shared" si="4"/>
        <v>732.52739243595761</v>
      </c>
      <c r="L13" s="1">
        <v>6089.2016057274595</v>
      </c>
      <c r="M13" s="1">
        <f t="shared" si="5"/>
        <v>529.76053969828899</v>
      </c>
      <c r="N13" s="1">
        <v>4504.3781180791366</v>
      </c>
      <c r="O13" s="1">
        <f t="shared" si="6"/>
        <v>391.88089627288485</v>
      </c>
      <c r="P13" s="1">
        <v>3798.5328135527748</v>
      </c>
      <c r="Q13" s="1">
        <f t="shared" si="7"/>
        <v>330.4723547790914</v>
      </c>
      <c r="R13" s="1">
        <v>3972.059482137241</v>
      </c>
      <c r="S13" s="1">
        <f t="shared" si="8"/>
        <v>345.56917494593995</v>
      </c>
    </row>
    <row r="14" spans="1:206" ht="15" x14ac:dyDescent="0.25">
      <c r="A14" t="s">
        <v>13</v>
      </c>
      <c r="B14" s="1">
        <v>11110</v>
      </c>
      <c r="C14" s="1">
        <f t="shared" si="0"/>
        <v>966.56999999999994</v>
      </c>
      <c r="D14" s="1">
        <v>13351.917780691394</v>
      </c>
      <c r="E14" s="1">
        <f t="shared" si="1"/>
        <v>1161.6168469201511</v>
      </c>
      <c r="F14" s="1">
        <v>15111.694523356337</v>
      </c>
      <c r="G14" s="1">
        <f t="shared" si="2"/>
        <v>1314.7174235320012</v>
      </c>
      <c r="H14" s="1">
        <v>12924.747809780411</v>
      </c>
      <c r="I14" s="1">
        <f t="shared" si="3"/>
        <v>1124.4530594508956</v>
      </c>
      <c r="J14" s="1">
        <v>10484.933949141727</v>
      </c>
      <c r="K14" s="1">
        <f t="shared" si="4"/>
        <v>912.18925357533021</v>
      </c>
      <c r="L14" s="1">
        <v>7068.8746652388645</v>
      </c>
      <c r="M14" s="1">
        <f t="shared" si="5"/>
        <v>614.99209587578116</v>
      </c>
      <c r="N14" s="1">
        <v>5112.6761523050482</v>
      </c>
      <c r="O14" s="1">
        <f t="shared" si="6"/>
        <v>444.80282525053917</v>
      </c>
      <c r="P14" s="1">
        <v>3782.1499269045125</v>
      </c>
      <c r="Q14" s="1">
        <f t="shared" si="7"/>
        <v>329.04704364069255</v>
      </c>
      <c r="R14" s="1">
        <v>3200.9243224584193</v>
      </c>
      <c r="S14" s="1">
        <f t="shared" si="8"/>
        <v>278.48041605388244</v>
      </c>
    </row>
    <row r="15" spans="1:206" ht="15" x14ac:dyDescent="0.25">
      <c r="A15" t="s">
        <v>14</v>
      </c>
      <c r="B15" s="1">
        <v>6130</v>
      </c>
      <c r="C15" s="1">
        <f t="shared" si="0"/>
        <v>533.30999999999995</v>
      </c>
      <c r="D15" s="1">
        <v>7105.2303680819905</v>
      </c>
      <c r="E15" s="1">
        <f t="shared" si="1"/>
        <v>618.15504202313309</v>
      </c>
      <c r="F15" s="1">
        <v>10018.98034616802</v>
      </c>
      <c r="G15" s="1">
        <f t="shared" si="2"/>
        <v>871.6512901166177</v>
      </c>
      <c r="H15" s="1">
        <v>11195.205883134284</v>
      </c>
      <c r="I15" s="1">
        <f t="shared" si="3"/>
        <v>973.98291183268259</v>
      </c>
      <c r="J15" s="1">
        <v>9580.3266205715481</v>
      </c>
      <c r="K15" s="1">
        <f t="shared" si="4"/>
        <v>833.48841598972467</v>
      </c>
      <c r="L15" s="1">
        <v>7723.2410437957024</v>
      </c>
      <c r="M15" s="1">
        <f t="shared" si="5"/>
        <v>671.92197081022607</v>
      </c>
      <c r="N15" s="1">
        <v>5215.4741891312024</v>
      </c>
      <c r="O15" s="1">
        <f t="shared" si="6"/>
        <v>453.74625445441455</v>
      </c>
      <c r="P15" s="1">
        <v>3772.8605810164277</v>
      </c>
      <c r="Q15" s="1">
        <f t="shared" si="7"/>
        <v>328.23887054842919</v>
      </c>
      <c r="R15" s="1">
        <v>2791.1863781287666</v>
      </c>
      <c r="S15" s="1">
        <f t="shared" si="8"/>
        <v>242.83321489720268</v>
      </c>
    </row>
    <row r="16" spans="1:206" ht="15" x14ac:dyDescent="0.25">
      <c r="A16" t="s">
        <v>15</v>
      </c>
      <c r="B16" s="1">
        <v>2443</v>
      </c>
      <c r="C16" s="1">
        <f t="shared" si="0"/>
        <v>212.541</v>
      </c>
      <c r="D16" s="1">
        <v>3043.0174097367785</v>
      </c>
      <c r="E16" s="1">
        <f t="shared" si="1"/>
        <v>264.74251464709971</v>
      </c>
      <c r="F16" s="1">
        <v>4141.4852901145568</v>
      </c>
      <c r="G16" s="1">
        <f t="shared" si="2"/>
        <v>360.30922023996641</v>
      </c>
      <c r="H16" s="1">
        <v>5853.6458202286967</v>
      </c>
      <c r="I16" s="1">
        <f t="shared" si="3"/>
        <v>509.26718635989658</v>
      </c>
      <c r="J16" s="1">
        <v>6343.3687687883994</v>
      </c>
      <c r="K16" s="1">
        <f t="shared" si="4"/>
        <v>551.87308288459076</v>
      </c>
      <c r="L16" s="1">
        <v>5435.5556487333997</v>
      </c>
      <c r="M16" s="1">
        <f t="shared" si="5"/>
        <v>472.89334143980574</v>
      </c>
      <c r="N16" s="1">
        <v>4314.0414472956254</v>
      </c>
      <c r="O16" s="1">
        <f t="shared" si="6"/>
        <v>375.32160591471938</v>
      </c>
      <c r="P16" s="1">
        <v>2925.2471133019562</v>
      </c>
      <c r="Q16" s="1">
        <f t="shared" si="7"/>
        <v>254.49649885727018</v>
      </c>
      <c r="R16" s="1">
        <v>2117.0323896142731</v>
      </c>
      <c r="S16" s="1">
        <f t="shared" si="8"/>
        <v>184.18181789644174</v>
      </c>
    </row>
    <row r="17" spans="1:19" ht="15" x14ac:dyDescent="0.25">
      <c r="A17" t="s">
        <v>16</v>
      </c>
      <c r="B17" s="1">
        <v>825</v>
      </c>
      <c r="C17" s="1">
        <f t="shared" si="0"/>
        <v>71.774999999999991</v>
      </c>
      <c r="D17" s="1">
        <v>1050.3158591129559</v>
      </c>
      <c r="E17" s="1">
        <f t="shared" si="1"/>
        <v>91.377479742827148</v>
      </c>
      <c r="F17" s="1">
        <v>1310.9090540354853</v>
      </c>
      <c r="G17" s="1">
        <f t="shared" si="2"/>
        <v>114.04908770108722</v>
      </c>
      <c r="H17" s="1">
        <v>1784.1207699286774</v>
      </c>
      <c r="I17" s="1">
        <f t="shared" si="3"/>
        <v>155.21850698379492</v>
      </c>
      <c r="J17" s="1">
        <v>2521.7066719044969</v>
      </c>
      <c r="K17" s="1">
        <f t="shared" si="4"/>
        <v>219.38848045569122</v>
      </c>
      <c r="L17" s="1">
        <v>2732.6756414482506</v>
      </c>
      <c r="M17" s="1">
        <f t="shared" si="5"/>
        <v>237.7427808059978</v>
      </c>
      <c r="N17" s="1">
        <v>2341.5965649222821</v>
      </c>
      <c r="O17" s="1">
        <f t="shared" si="6"/>
        <v>203.71890114823853</v>
      </c>
      <c r="P17" s="1">
        <v>1858.4566669414394</v>
      </c>
      <c r="Q17" s="1">
        <f t="shared" si="7"/>
        <v>161.68573002390522</v>
      </c>
      <c r="R17" s="1">
        <v>1260.1744945160888</v>
      </c>
      <c r="S17" s="1">
        <f t="shared" si="8"/>
        <v>109.63518102289972</v>
      </c>
    </row>
    <row r="18" spans="1:19" ht="15" x14ac:dyDescent="0.25">
      <c r="A18" t="s">
        <v>17</v>
      </c>
      <c r="B18" s="1">
        <v>241</v>
      </c>
      <c r="C18" s="1">
        <f t="shared" si="0"/>
        <v>20.966999999999999</v>
      </c>
      <c r="D18" s="1">
        <v>339.15705851709998</v>
      </c>
      <c r="E18" s="1">
        <f t="shared" si="1"/>
        <v>29.506664090987698</v>
      </c>
      <c r="F18" s="1">
        <v>452.46818664351093</v>
      </c>
      <c r="G18" s="1">
        <f t="shared" si="2"/>
        <v>39.36473223798545</v>
      </c>
      <c r="H18" s="1">
        <v>564.7297785591245</v>
      </c>
      <c r="I18" s="1">
        <f t="shared" si="3"/>
        <v>49.131490734643826</v>
      </c>
      <c r="J18" s="1">
        <v>768.58583303162015</v>
      </c>
      <c r="K18" s="1">
        <f t="shared" si="4"/>
        <v>66.866967473750947</v>
      </c>
      <c r="L18" s="1">
        <v>1086.3323020249311</v>
      </c>
      <c r="M18" s="1">
        <f t="shared" si="5"/>
        <v>94.510910276169</v>
      </c>
      <c r="N18" s="1">
        <v>1177.216150211447</v>
      </c>
      <c r="O18" s="1">
        <f t="shared" si="6"/>
        <v>102.41780506839588</v>
      </c>
      <c r="P18" s="1">
        <v>1008.7422201506677</v>
      </c>
      <c r="Q18" s="1">
        <f t="shared" si="7"/>
        <v>87.760573153108083</v>
      </c>
      <c r="R18" s="1">
        <v>800.60917937268118</v>
      </c>
      <c r="S18" s="1">
        <f t="shared" si="8"/>
        <v>69.652998605423264</v>
      </c>
    </row>
    <row r="19" spans="1:19" ht="15" x14ac:dyDescent="0.25">
      <c r="A19" t="s">
        <v>18</v>
      </c>
      <c r="B19" s="1">
        <v>101</v>
      </c>
      <c r="C19" s="1">
        <f t="shared" si="0"/>
        <v>8.786999999999999</v>
      </c>
      <c r="D19" s="1">
        <v>112.10033302565199</v>
      </c>
      <c r="E19" s="1">
        <f t="shared" si="1"/>
        <v>9.7527289732317222</v>
      </c>
      <c r="F19" s="1">
        <v>146.10631451778903</v>
      </c>
      <c r="G19" s="1">
        <f t="shared" si="2"/>
        <v>12.711249363047644</v>
      </c>
      <c r="H19" s="1">
        <v>194.91989780804562</v>
      </c>
      <c r="I19" s="1">
        <f t="shared" si="3"/>
        <v>16.958031109299966</v>
      </c>
      <c r="J19" s="1">
        <v>243.28134877829967</v>
      </c>
      <c r="K19" s="1">
        <f t="shared" si="4"/>
        <v>21.16547734371207</v>
      </c>
      <c r="L19" s="1">
        <v>331.10100655379097</v>
      </c>
      <c r="M19" s="1">
        <f t="shared" si="5"/>
        <v>28.805787570179813</v>
      </c>
      <c r="N19" s="1">
        <v>467.98379984913629</v>
      </c>
      <c r="O19" s="1">
        <f t="shared" si="6"/>
        <v>40.714590586874856</v>
      </c>
      <c r="P19" s="1">
        <v>507.13587931870336</v>
      </c>
      <c r="Q19" s="1">
        <f t="shared" si="7"/>
        <v>44.120821500727189</v>
      </c>
      <c r="R19" s="1">
        <v>434.55857510120273</v>
      </c>
      <c r="S19" s="1">
        <f t="shared" si="8"/>
        <v>37.806596033804638</v>
      </c>
    </row>
    <row r="20" spans="1:19" ht="15" x14ac:dyDescent="0.25">
      <c r="B20" s="1">
        <v>98850</v>
      </c>
      <c r="C20" s="1">
        <f t="shared" ref="C20:S20" si="9">SUM(C2:C19)</f>
        <v>8599.9499999999989</v>
      </c>
      <c r="D20" s="1">
        <v>95573.571244340856</v>
      </c>
      <c r="E20" s="1">
        <f t="shared" si="9"/>
        <v>8314.9006982576539</v>
      </c>
      <c r="F20" s="1">
        <v>85921.593471852582</v>
      </c>
      <c r="G20" s="1">
        <f t="shared" si="9"/>
        <v>7475.1786320511774</v>
      </c>
      <c r="H20" s="1">
        <v>74797.747168887479</v>
      </c>
      <c r="I20" s="1">
        <f t="shared" si="9"/>
        <v>6507.404003693212</v>
      </c>
      <c r="J20" s="1">
        <v>63344.557465614249</v>
      </c>
      <c r="K20" s="1">
        <f t="shared" si="9"/>
        <v>5510.9764995084397</v>
      </c>
      <c r="L20" s="1">
        <v>53381.181095381209</v>
      </c>
      <c r="M20" s="1">
        <f t="shared" si="9"/>
        <v>4644.1627552981627</v>
      </c>
      <c r="N20" s="1">
        <v>45776.547399953706</v>
      </c>
      <c r="O20" s="1">
        <f t="shared" si="9"/>
        <v>3982.5596237959712</v>
      </c>
      <c r="P20" s="1">
        <v>40785.898691484552</v>
      </c>
      <c r="Q20" s="1">
        <f t="shared" si="9"/>
        <v>3548.3731861591546</v>
      </c>
      <c r="R20" s="1">
        <v>37977.898129584653</v>
      </c>
      <c r="S20" s="1">
        <f t="shared" si="9"/>
        <v>3304.0771372738641</v>
      </c>
    </row>
    <row r="21" spans="1:19" ht="15" x14ac:dyDescent="0.25">
      <c r="G21" s="1"/>
      <c r="H21" s="1"/>
      <c r="I21" s="1"/>
      <c r="J21" s="1"/>
      <c r="K21" s="1"/>
      <c r="L21" s="1"/>
      <c r="M21" s="1"/>
      <c r="N21" s="1"/>
      <c r="O21" s="1"/>
    </row>
    <row r="22" spans="1:19" ht="15" x14ac:dyDescent="0.25"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9" ht="15" x14ac:dyDescent="0.25"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9" ht="15" x14ac:dyDescent="0.25"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9" ht="15" x14ac:dyDescent="0.25"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9" ht="15" x14ac:dyDescent="0.25"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9" ht="15" x14ac:dyDescent="0.25"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9" ht="15" x14ac:dyDescent="0.25"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9" ht="15" x14ac:dyDescent="0.25"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9" ht="15" x14ac:dyDescent="0.25"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9" ht="15" x14ac:dyDescent="0.25"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9" ht="15" x14ac:dyDescent="0.25"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7:16" x14ac:dyDescent="0.3"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7:16" x14ac:dyDescent="0.3"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7:16" x14ac:dyDescent="0.3"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7:16" x14ac:dyDescent="0.3"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7:16" x14ac:dyDescent="0.3"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7:16" x14ac:dyDescent="0.3"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7:16" x14ac:dyDescent="0.3"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7:16" x14ac:dyDescent="0.3"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7:16" x14ac:dyDescent="0.3"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29" workbookViewId="0">
      <selection activeCell="B50" sqref="B50:J52"/>
    </sheetView>
  </sheetViews>
  <sheetFormatPr defaultRowHeight="14.4" x14ac:dyDescent="0.3"/>
  <sheetData>
    <row r="1" spans="1:10" x14ac:dyDescent="0.25">
      <c r="A1" s="1" t="s">
        <v>19</v>
      </c>
      <c r="B1" s="1">
        <v>2013</v>
      </c>
      <c r="C1" s="1">
        <v>2015</v>
      </c>
      <c r="D1" s="1">
        <v>2020</v>
      </c>
      <c r="E1" s="1">
        <v>2025</v>
      </c>
      <c r="F1" s="1">
        <v>2030</v>
      </c>
      <c r="G1" s="1">
        <v>2035</v>
      </c>
      <c r="H1" s="1">
        <v>2040</v>
      </c>
      <c r="I1" s="1">
        <v>2045</v>
      </c>
      <c r="J1" s="1">
        <v>2050</v>
      </c>
    </row>
    <row r="2" spans="1:10" x14ac:dyDescent="0.25">
      <c r="A2" s="1" t="s">
        <v>144</v>
      </c>
      <c r="B2" s="1">
        <v>13.484999999999999</v>
      </c>
      <c r="C2" s="1">
        <v>10.590214134395056</v>
      </c>
      <c r="D2" s="1">
        <v>4.6758474932028591</v>
      </c>
      <c r="E2" s="1">
        <v>4.6758474932028591</v>
      </c>
      <c r="F2" s="1">
        <v>4.6758474932028591</v>
      </c>
      <c r="G2" s="1">
        <v>4.6758474932028591</v>
      </c>
      <c r="H2" s="1">
        <v>4.6758474932028591</v>
      </c>
      <c r="I2" s="1">
        <v>4.6758474932028591</v>
      </c>
      <c r="J2" s="1">
        <v>4.6758474932028591</v>
      </c>
    </row>
    <row r="3" spans="1:10" x14ac:dyDescent="0.25">
      <c r="A3" s="1" t="s">
        <v>2</v>
      </c>
      <c r="B3" s="1">
        <v>80.73599999999999</v>
      </c>
      <c r="C3" s="1">
        <v>66.459177976003389</v>
      </c>
      <c r="D3" s="1">
        <v>33.535721317031857</v>
      </c>
      <c r="E3" s="1">
        <v>27.637156778106476</v>
      </c>
      <c r="F3" s="1">
        <v>27.637156778106476</v>
      </c>
      <c r="G3" s="1">
        <v>27.637156778106476</v>
      </c>
      <c r="H3" s="1">
        <v>27.637156778106476</v>
      </c>
      <c r="I3" s="1">
        <v>27.637156778106476</v>
      </c>
      <c r="J3" s="1">
        <v>27.637156778106476</v>
      </c>
    </row>
    <row r="4" spans="1:10" x14ac:dyDescent="0.25">
      <c r="A4" s="1" t="s">
        <v>3</v>
      </c>
      <c r="B4" s="1">
        <v>87.521999999999991</v>
      </c>
      <c r="C4" s="1">
        <v>99.640371562374099</v>
      </c>
      <c r="D4" s="1">
        <v>102.821949867817</v>
      </c>
      <c r="E4" s="1">
        <v>70.006941565220473</v>
      </c>
      <c r="F4" s="1">
        <v>64.128518692654382</v>
      </c>
      <c r="G4" s="1">
        <v>64.128518692654382</v>
      </c>
      <c r="H4" s="1">
        <v>64.128518692654382</v>
      </c>
      <c r="I4" s="1">
        <v>64.128518692654382</v>
      </c>
      <c r="J4" s="1">
        <v>64.128518692654382</v>
      </c>
    </row>
    <row r="5" spans="1:10" x14ac:dyDescent="0.25">
      <c r="A5" s="1" t="s">
        <v>4</v>
      </c>
      <c r="B5" s="1">
        <v>90.741</v>
      </c>
      <c r="C5" s="1">
        <v>103.55914435091165</v>
      </c>
      <c r="D5" s="1">
        <v>135.73328903527931</v>
      </c>
      <c r="E5" s="1">
        <v>138.89409719272632</v>
      </c>
      <c r="F5" s="1">
        <v>106.21576735229266</v>
      </c>
      <c r="G5" s="1">
        <v>100.36278247923133</v>
      </c>
      <c r="H5" s="1">
        <v>100.36278247923133</v>
      </c>
      <c r="I5" s="1">
        <v>100.36278247923133</v>
      </c>
      <c r="J5" s="1">
        <v>100.36278247923133</v>
      </c>
    </row>
    <row r="6" spans="1:10" x14ac:dyDescent="0.25">
      <c r="A6" s="1" t="s">
        <v>5</v>
      </c>
      <c r="B6" s="1">
        <v>89.262</v>
      </c>
      <c r="C6" s="1">
        <v>103.27311133137862</v>
      </c>
      <c r="D6" s="1">
        <v>137.12109658566274</v>
      </c>
      <c r="E6" s="1">
        <v>169.1180580451778</v>
      </c>
      <c r="F6" s="1">
        <v>172.24467886935849</v>
      </c>
      <c r="G6" s="1">
        <v>139.75422507345675</v>
      </c>
      <c r="H6" s="1">
        <v>133.93692106945454</v>
      </c>
      <c r="I6" s="1">
        <v>133.93692106945454</v>
      </c>
      <c r="J6" s="1">
        <v>133.93692106945454</v>
      </c>
    </row>
    <row r="7" spans="1:10" x14ac:dyDescent="0.25">
      <c r="A7" s="1" t="s">
        <v>6</v>
      </c>
      <c r="B7" s="1">
        <v>114.57899999999999</v>
      </c>
      <c r="C7" s="1">
        <v>119.59340725816671</v>
      </c>
      <c r="D7" s="1">
        <v>138.75391760906456</v>
      </c>
      <c r="E7" s="1">
        <v>172.3372677570276</v>
      </c>
      <c r="F7" s="1">
        <v>204.08410707846147</v>
      </c>
      <c r="G7" s="1">
        <v>207.16594985313682</v>
      </c>
      <c r="H7" s="1">
        <v>174.93907195408357</v>
      </c>
      <c r="I7" s="1">
        <v>169.17142029631489</v>
      </c>
      <c r="J7" s="1">
        <v>169.17142029631489</v>
      </c>
    </row>
    <row r="8" spans="1:10" x14ac:dyDescent="0.25">
      <c r="A8" s="1" t="s">
        <v>7</v>
      </c>
      <c r="B8" s="1">
        <v>300.32399999999996</v>
      </c>
      <c r="C8" s="1">
        <v>242.37171569768569</v>
      </c>
      <c r="D8" s="1">
        <v>161.46518038345144</v>
      </c>
      <c r="E8" s="1">
        <v>180.42943527517147</v>
      </c>
      <c r="F8" s="1">
        <v>213.64715646160019</v>
      </c>
      <c r="G8" s="1">
        <v>245.04842044309848</v>
      </c>
      <c r="H8" s="1">
        <v>248.0672897157003</v>
      </c>
      <c r="I8" s="1">
        <v>216.20510174698947</v>
      </c>
      <c r="J8" s="1">
        <v>210.50627628410234</v>
      </c>
    </row>
    <row r="9" spans="1:10" x14ac:dyDescent="0.25">
      <c r="A9" s="1" t="s">
        <v>8</v>
      </c>
      <c r="B9" s="1">
        <v>535.74599999999998</v>
      </c>
      <c r="C9" s="1">
        <v>452.83900824809706</v>
      </c>
      <c r="D9" s="1">
        <v>278.30073479766855</v>
      </c>
      <c r="E9" s="1">
        <v>198.81056053630607</v>
      </c>
      <c r="F9" s="1">
        <v>217.49454594513097</v>
      </c>
      <c r="G9" s="1">
        <v>250.18165373840159</v>
      </c>
      <c r="H9" s="1">
        <v>281.08142787649831</v>
      </c>
      <c r="I9" s="1">
        <v>283.99808883147153</v>
      </c>
      <c r="J9" s="1">
        <v>252.67025070618797</v>
      </c>
    </row>
    <row r="10" spans="1:10" x14ac:dyDescent="0.25">
      <c r="A10" s="1" t="s">
        <v>9</v>
      </c>
      <c r="B10" s="1">
        <v>838.76699999999994</v>
      </c>
      <c r="C10" s="1">
        <v>720.55569244528192</v>
      </c>
      <c r="D10" s="1">
        <v>470.41179188479549</v>
      </c>
      <c r="E10" s="1">
        <v>300.35964446699745</v>
      </c>
      <c r="F10" s="1">
        <v>223.10846130741399</v>
      </c>
      <c r="G10" s="1">
        <v>241.35983142073565</v>
      </c>
      <c r="H10" s="1">
        <v>273.21840765115178</v>
      </c>
      <c r="I10" s="1">
        <v>303.3351469353895</v>
      </c>
      <c r="J10" s="1">
        <v>306.08028524089826</v>
      </c>
    </row>
    <row r="11" spans="1:10" x14ac:dyDescent="0.25">
      <c r="A11" t="s">
        <v>10</v>
      </c>
      <c r="B11" s="1">
        <v>1379.472</v>
      </c>
      <c r="C11" s="1">
        <v>1176.6052234636493</v>
      </c>
      <c r="D11" s="1">
        <v>755.42198568639196</v>
      </c>
      <c r="E11" s="1">
        <v>515.28989236763084</v>
      </c>
      <c r="F11" s="1">
        <v>352.03702462927964</v>
      </c>
      <c r="G11" s="1">
        <v>278.11649098156118</v>
      </c>
      <c r="H11" s="1">
        <v>295.69691284676321</v>
      </c>
      <c r="I11" s="1">
        <v>326.29601498026875</v>
      </c>
      <c r="J11" s="1">
        <v>355.22237403664428</v>
      </c>
    </row>
    <row r="12" spans="1:10" x14ac:dyDescent="0.25">
      <c r="A12" t="s">
        <v>11</v>
      </c>
      <c r="B12" s="1">
        <v>1570.7849999999999</v>
      </c>
      <c r="C12" s="1">
        <v>1481.6297625965642</v>
      </c>
      <c r="D12" s="1">
        <v>1208.0360926951894</v>
      </c>
      <c r="E12" s="1">
        <v>813.38358718821678</v>
      </c>
      <c r="F12" s="1">
        <v>588.20416474218075</v>
      </c>
      <c r="G12" s="1">
        <v>435.10445186812939</v>
      </c>
      <c r="H12" s="1">
        <v>366.21240854305728</v>
      </c>
      <c r="I12" s="1">
        <v>382.80429435284708</v>
      </c>
      <c r="J12" s="1">
        <v>411.52590474147212</v>
      </c>
    </row>
    <row r="13" spans="1:10" x14ac:dyDescent="0.25">
      <c r="A13" t="s">
        <v>12</v>
      </c>
      <c r="B13" s="1">
        <v>1684.5809999999999</v>
      </c>
      <c r="C13" s="1">
        <v>1562.6325927957157</v>
      </c>
      <c r="D13" s="1">
        <v>1336.0980215049156</v>
      </c>
      <c r="E13" s="1">
        <v>1087.4503285562143</v>
      </c>
      <c r="F13" s="1">
        <v>732.52739243595761</v>
      </c>
      <c r="G13" s="1">
        <v>529.76053969828899</v>
      </c>
      <c r="H13" s="1">
        <v>391.88089627288485</v>
      </c>
      <c r="I13" s="1">
        <v>330.4723547790914</v>
      </c>
      <c r="J13" s="1">
        <v>345.56917494593995</v>
      </c>
    </row>
    <row r="14" spans="1:10" x14ac:dyDescent="0.25">
      <c r="A14" t="s">
        <v>13</v>
      </c>
      <c r="B14" s="1">
        <v>966.56999999999994</v>
      </c>
      <c r="C14" s="1">
        <v>1161.6168469201511</v>
      </c>
      <c r="D14" s="1">
        <v>1314.7174235320012</v>
      </c>
      <c r="E14" s="1">
        <v>1124.4530594508956</v>
      </c>
      <c r="F14" s="1">
        <v>912.18925357533021</v>
      </c>
      <c r="G14" s="1">
        <v>614.99209587578116</v>
      </c>
      <c r="H14" s="1">
        <v>444.80282525053917</v>
      </c>
      <c r="I14" s="1">
        <v>329.04704364069255</v>
      </c>
      <c r="J14" s="1">
        <v>278.48041605388244</v>
      </c>
    </row>
    <row r="15" spans="1:10" x14ac:dyDescent="0.25">
      <c r="A15" t="s">
        <v>14</v>
      </c>
      <c r="B15" s="1">
        <v>533.30999999999995</v>
      </c>
      <c r="C15" s="1">
        <v>618.15504202313309</v>
      </c>
      <c r="D15" s="1">
        <v>871.6512901166177</v>
      </c>
      <c r="E15" s="1">
        <v>973.98291183268259</v>
      </c>
      <c r="F15" s="1">
        <v>833.48841598972467</v>
      </c>
      <c r="G15" s="1">
        <v>671.92197081022607</v>
      </c>
      <c r="H15" s="1">
        <v>453.74625445441455</v>
      </c>
      <c r="I15" s="1">
        <v>328.23887054842919</v>
      </c>
      <c r="J15" s="1">
        <v>242.83321489720268</v>
      </c>
    </row>
    <row r="16" spans="1:10" x14ac:dyDescent="0.25">
      <c r="A16" t="s">
        <v>15</v>
      </c>
      <c r="B16" s="1">
        <v>212.541</v>
      </c>
      <c r="C16" s="1">
        <v>264.74251464709971</v>
      </c>
      <c r="D16" s="1">
        <v>360.30922023996641</v>
      </c>
      <c r="E16" s="1">
        <v>509.26718635989658</v>
      </c>
      <c r="F16" s="1">
        <v>551.87308288459076</v>
      </c>
      <c r="G16" s="1">
        <v>472.89334143980574</v>
      </c>
      <c r="H16" s="1">
        <v>375.32160591471938</v>
      </c>
      <c r="I16" s="1">
        <v>254.49649885727018</v>
      </c>
      <c r="J16" s="1">
        <v>184.18181789644174</v>
      </c>
    </row>
    <row r="17" spans="1:10" x14ac:dyDescent="0.25">
      <c r="A17" t="s">
        <v>16</v>
      </c>
      <c r="B17" s="1">
        <v>71.774999999999991</v>
      </c>
      <c r="C17" s="1">
        <v>91.377479742827148</v>
      </c>
      <c r="D17" s="1">
        <v>114.04908770108722</v>
      </c>
      <c r="E17" s="1">
        <v>155.21850698379492</v>
      </c>
      <c r="F17" s="1">
        <v>219.38848045569122</v>
      </c>
      <c r="G17" s="1">
        <v>237.7427808059978</v>
      </c>
      <c r="H17" s="1">
        <v>203.71890114823853</v>
      </c>
      <c r="I17" s="1">
        <v>161.68573002390522</v>
      </c>
      <c r="J17" s="1">
        <v>109.63518102289972</v>
      </c>
    </row>
    <row r="18" spans="1:10" x14ac:dyDescent="0.25">
      <c r="A18" t="s">
        <v>17</v>
      </c>
      <c r="B18" s="1">
        <v>20.966999999999999</v>
      </c>
      <c r="C18" s="1">
        <v>29.506664090987698</v>
      </c>
      <c r="D18" s="1">
        <v>39.36473223798545</v>
      </c>
      <c r="E18" s="1">
        <v>49.131490734643826</v>
      </c>
      <c r="F18" s="1">
        <v>66.866967473750947</v>
      </c>
      <c r="G18" s="1">
        <v>94.510910276169</v>
      </c>
      <c r="H18" s="1">
        <v>102.41780506839588</v>
      </c>
      <c r="I18" s="1">
        <v>87.760573153108083</v>
      </c>
      <c r="J18" s="1">
        <v>69.652998605423264</v>
      </c>
    </row>
    <row r="19" spans="1:10" x14ac:dyDescent="0.25">
      <c r="A19" t="s">
        <v>18</v>
      </c>
      <c r="B19" s="1">
        <v>8.786999999999999</v>
      </c>
      <c r="C19" s="1">
        <v>9.7527289732317222</v>
      </c>
      <c r="D19" s="1">
        <v>12.711249363047644</v>
      </c>
      <c r="E19" s="1">
        <v>16.958031109299966</v>
      </c>
      <c r="F19" s="1">
        <v>21.16547734371207</v>
      </c>
      <c r="G19" s="1">
        <v>28.805787570179813</v>
      </c>
      <c r="H19" s="1">
        <v>40.714590586874856</v>
      </c>
      <c r="I19" s="1">
        <v>44.120821500727189</v>
      </c>
      <c r="J19" s="1">
        <v>37.806596033804638</v>
      </c>
    </row>
    <row r="20" spans="1:10" x14ac:dyDescent="0.25">
      <c r="B20" s="1">
        <v>8599.9499999999989</v>
      </c>
      <c r="C20" s="1">
        <v>8314.9006982576539</v>
      </c>
      <c r="D20" s="1">
        <v>7475.1786320511774</v>
      </c>
      <c r="E20" s="1">
        <v>6507.404003693212</v>
      </c>
      <c r="F20" s="1">
        <v>5510.9764995084397</v>
      </c>
      <c r="G20" s="1">
        <v>4644.1627552981627</v>
      </c>
      <c r="H20" s="1">
        <v>3982.5596237959712</v>
      </c>
      <c r="I20" s="1">
        <v>3548.3731861591546</v>
      </c>
      <c r="J20" s="1">
        <v>3304.0771372738641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1"/>
      <c r="C22" s="1"/>
      <c r="D22" s="1"/>
      <c r="E22" s="1"/>
      <c r="F22" s="1"/>
      <c r="G22" s="1"/>
      <c r="H22" s="1"/>
      <c r="I22" s="1"/>
      <c r="J22" s="1"/>
    </row>
    <row r="24" spans="1:10" x14ac:dyDescent="0.25">
      <c r="A24" t="s">
        <v>150</v>
      </c>
      <c r="B24" s="1">
        <v>1570.7849999999999</v>
      </c>
      <c r="C24" s="1">
        <v>1481.6297625965642</v>
      </c>
      <c r="D24" s="1">
        <v>1208.0360926951894</v>
      </c>
      <c r="E24" s="1">
        <v>813.38358718821678</v>
      </c>
      <c r="F24" s="1">
        <v>588.20416474218075</v>
      </c>
      <c r="G24" s="1">
        <v>435.10445186812939</v>
      </c>
      <c r="H24" s="1">
        <v>366.21240854305728</v>
      </c>
      <c r="I24" s="1">
        <v>382.80429435284708</v>
      </c>
      <c r="J24" s="1">
        <v>411.52590474147212</v>
      </c>
    </row>
    <row r="25" spans="1:10" x14ac:dyDescent="0.25">
      <c r="B25" s="1">
        <v>1684.5809999999999</v>
      </c>
      <c r="C25" s="1">
        <v>1562.6325927957157</v>
      </c>
      <c r="D25" s="1">
        <v>1336.0980215049156</v>
      </c>
      <c r="E25" s="1">
        <v>1087.4503285562143</v>
      </c>
      <c r="F25" s="1">
        <v>732.52739243595761</v>
      </c>
      <c r="G25" s="1">
        <v>529.76053969828899</v>
      </c>
      <c r="H25" s="1">
        <v>391.88089627288485</v>
      </c>
      <c r="I25" s="1">
        <v>330.4723547790914</v>
      </c>
      <c r="J25" s="1">
        <v>345.56917494593995</v>
      </c>
    </row>
    <row r="26" spans="1:10" x14ac:dyDescent="0.25">
      <c r="B26" s="1">
        <v>966.56999999999994</v>
      </c>
      <c r="C26" s="1">
        <v>1161.6168469201511</v>
      </c>
      <c r="D26" s="1">
        <v>1314.7174235320012</v>
      </c>
      <c r="E26" s="1">
        <v>1124.4530594508956</v>
      </c>
      <c r="F26" s="1">
        <v>912.18925357533021</v>
      </c>
      <c r="G26" s="1">
        <v>614.99209587578116</v>
      </c>
      <c r="H26" s="1">
        <v>444.80282525053917</v>
      </c>
      <c r="I26" s="1">
        <v>329.04704364069255</v>
      </c>
      <c r="J26" s="1">
        <v>278.48041605388244</v>
      </c>
    </row>
    <row r="27" spans="1:10" x14ac:dyDescent="0.25">
      <c r="B27" s="1">
        <v>533.30999999999995</v>
      </c>
      <c r="C27" s="1">
        <v>618.15504202313309</v>
      </c>
      <c r="D27" s="1">
        <v>871.6512901166177</v>
      </c>
      <c r="E27" s="1">
        <v>973.98291183268259</v>
      </c>
      <c r="F27" s="1">
        <v>833.48841598972467</v>
      </c>
      <c r="G27" s="1">
        <v>671.92197081022607</v>
      </c>
      <c r="H27" s="1">
        <v>453.74625445441455</v>
      </c>
      <c r="I27" s="1">
        <v>328.23887054842919</v>
      </c>
      <c r="J27" s="1">
        <v>242.83321489720268</v>
      </c>
    </row>
    <row r="28" spans="1:10" x14ac:dyDescent="0.25">
      <c r="B28" s="1">
        <v>212.541</v>
      </c>
      <c r="C28" s="1">
        <v>264.74251464709971</v>
      </c>
      <c r="D28" s="1">
        <v>360.30922023996641</v>
      </c>
      <c r="E28" s="1">
        <v>509.26718635989658</v>
      </c>
      <c r="F28" s="1">
        <v>551.87308288459076</v>
      </c>
      <c r="G28" s="1">
        <v>472.89334143980574</v>
      </c>
      <c r="H28" s="1">
        <v>375.32160591471938</v>
      </c>
      <c r="I28" s="1">
        <v>254.49649885727018</v>
      </c>
      <c r="J28" s="1">
        <v>184.18181789644174</v>
      </c>
    </row>
    <row r="29" spans="1:10" x14ac:dyDescent="0.25">
      <c r="B29" s="1">
        <v>71.774999999999991</v>
      </c>
      <c r="C29" s="1">
        <v>91.377479742827148</v>
      </c>
      <c r="D29" s="1">
        <v>114.04908770108722</v>
      </c>
      <c r="E29" s="1">
        <v>155.21850698379492</v>
      </c>
      <c r="F29" s="1">
        <v>219.38848045569122</v>
      </c>
      <c r="G29" s="1">
        <v>237.7427808059978</v>
      </c>
      <c r="H29" s="1">
        <v>203.71890114823853</v>
      </c>
      <c r="I29" s="1">
        <v>161.68573002390522</v>
      </c>
      <c r="J29" s="1">
        <v>109.63518102289972</v>
      </c>
    </row>
    <row r="30" spans="1:10" x14ac:dyDescent="0.25">
      <c r="B30" s="1">
        <v>20.966999999999999</v>
      </c>
      <c r="C30" s="1">
        <v>29.506664090987698</v>
      </c>
      <c r="D30" s="1">
        <v>39.36473223798545</v>
      </c>
      <c r="E30" s="1">
        <v>49.131490734643826</v>
      </c>
      <c r="F30" s="1">
        <v>66.866967473750947</v>
      </c>
      <c r="G30" s="1">
        <v>94.510910276169</v>
      </c>
      <c r="H30" s="1">
        <v>102.41780506839588</v>
      </c>
      <c r="I30" s="1">
        <v>87.760573153108083</v>
      </c>
      <c r="J30" s="1">
        <v>69.652998605423264</v>
      </c>
    </row>
    <row r="31" spans="1:10" x14ac:dyDescent="0.25">
      <c r="B31" s="1">
        <v>8.786999999999999</v>
      </c>
      <c r="C31" s="1">
        <v>9.7527289732317222</v>
      </c>
      <c r="D31" s="1">
        <v>12.711249363047644</v>
      </c>
      <c r="E31" s="1">
        <v>16.958031109299966</v>
      </c>
      <c r="F31" s="1">
        <v>21.16547734371207</v>
      </c>
      <c r="G31" s="1">
        <v>28.805787570179813</v>
      </c>
      <c r="H31" s="1">
        <v>40.714590586874856</v>
      </c>
      <c r="I31" s="1">
        <v>44.120821500727189</v>
      </c>
      <c r="J31" s="1">
        <v>37.806596033804638</v>
      </c>
    </row>
    <row r="32" spans="1:10" x14ac:dyDescent="0.25">
      <c r="B32" s="1">
        <f t="shared" ref="B32:J32" si="0">SUM(B24:B31)</f>
        <v>5069.3159999999989</v>
      </c>
      <c r="C32" s="1">
        <f t="shared" si="0"/>
        <v>5219.413631789711</v>
      </c>
      <c r="D32" s="1">
        <f t="shared" si="0"/>
        <v>5256.9371173908103</v>
      </c>
      <c r="E32" s="1">
        <f t="shared" si="0"/>
        <v>4729.8451022156441</v>
      </c>
      <c r="F32" s="1">
        <f t="shared" si="0"/>
        <v>3925.7032349009387</v>
      </c>
      <c r="G32" s="1">
        <f t="shared" si="0"/>
        <v>3085.731878344578</v>
      </c>
      <c r="H32" s="1">
        <f t="shared" si="0"/>
        <v>2378.8152872391247</v>
      </c>
      <c r="I32" s="1">
        <f t="shared" si="0"/>
        <v>1918.6261868560709</v>
      </c>
      <c r="J32" s="1">
        <f t="shared" si="0"/>
        <v>1679.6853041970669</v>
      </c>
    </row>
    <row r="35" spans="1:10" x14ac:dyDescent="0.25">
      <c r="A35" t="s">
        <v>153</v>
      </c>
      <c r="B35" s="1">
        <v>2013</v>
      </c>
      <c r="C35" s="1">
        <v>2015</v>
      </c>
      <c r="D35" s="1">
        <v>2020</v>
      </c>
      <c r="E35" s="1">
        <v>2025</v>
      </c>
      <c r="F35" s="1">
        <v>2030</v>
      </c>
      <c r="G35" s="1">
        <v>2035</v>
      </c>
      <c r="H35" s="1">
        <v>2040</v>
      </c>
      <c r="I35" s="1">
        <v>2045</v>
      </c>
      <c r="J35" s="1">
        <v>2050</v>
      </c>
    </row>
    <row r="36" spans="1:10" x14ac:dyDescent="0.25">
      <c r="B36" s="1">
        <v>13.484999999999999</v>
      </c>
      <c r="C36" s="1">
        <v>10.590214134395056</v>
      </c>
      <c r="D36" s="1">
        <v>4.6758474932028591</v>
      </c>
      <c r="E36" s="1">
        <v>4.6758474932028591</v>
      </c>
      <c r="F36" s="1">
        <v>4.6758474932028591</v>
      </c>
      <c r="G36" s="1">
        <v>4.6758474932028591</v>
      </c>
      <c r="H36" s="1">
        <v>4.6758474932028591</v>
      </c>
      <c r="I36" s="1">
        <v>4.6758474932028591</v>
      </c>
      <c r="J36" s="1">
        <v>4.6758474932028591</v>
      </c>
    </row>
    <row r="37" spans="1:10" x14ac:dyDescent="0.25">
      <c r="B37" s="1">
        <v>80.73599999999999</v>
      </c>
      <c r="C37" s="1">
        <v>66.459177976003389</v>
      </c>
      <c r="D37" s="1">
        <v>33.535721317031857</v>
      </c>
      <c r="E37" s="1">
        <v>27.637156778106476</v>
      </c>
      <c r="F37" s="1">
        <v>27.637156778106476</v>
      </c>
      <c r="G37" s="1">
        <v>27.637156778106476</v>
      </c>
      <c r="H37" s="1">
        <v>27.637156778106476</v>
      </c>
      <c r="I37" s="1">
        <v>27.637156778106476</v>
      </c>
      <c r="J37" s="1">
        <v>27.637156778106476</v>
      </c>
    </row>
    <row r="38" spans="1:10" x14ac:dyDescent="0.25">
      <c r="B38" s="1">
        <v>87.521999999999991</v>
      </c>
      <c r="C38" s="1">
        <v>99.640371562374099</v>
      </c>
      <c r="D38" s="1">
        <v>102.821949867817</v>
      </c>
      <c r="E38" s="1">
        <v>70.006941565220473</v>
      </c>
      <c r="F38" s="1">
        <v>64.128518692654382</v>
      </c>
      <c r="G38" s="1">
        <v>64.128518692654382</v>
      </c>
      <c r="H38" s="1">
        <v>64.128518692654382</v>
      </c>
      <c r="I38" s="1">
        <v>64.128518692654382</v>
      </c>
      <c r="J38" s="1">
        <v>64.128518692654382</v>
      </c>
    </row>
    <row r="39" spans="1:10" x14ac:dyDescent="0.25">
      <c r="B39" s="1">
        <v>90.741</v>
      </c>
      <c r="C39" s="1">
        <v>103.55914435091165</v>
      </c>
      <c r="D39" s="1">
        <v>135.73328903527931</v>
      </c>
      <c r="E39" s="1">
        <v>138.89409719272632</v>
      </c>
      <c r="F39" s="1">
        <v>106.21576735229266</v>
      </c>
      <c r="G39" s="1">
        <v>100.36278247923133</v>
      </c>
      <c r="H39" s="1">
        <v>100.36278247923133</v>
      </c>
      <c r="I39" s="1">
        <v>100.36278247923133</v>
      </c>
      <c r="J39" s="1">
        <v>100.36278247923133</v>
      </c>
    </row>
    <row r="40" spans="1:10" x14ac:dyDescent="0.25">
      <c r="B40" s="1">
        <v>89.262</v>
      </c>
      <c r="C40" s="1">
        <v>103.27311133137862</v>
      </c>
      <c r="D40" s="1">
        <v>137.12109658566274</v>
      </c>
      <c r="E40" s="1">
        <v>169.1180580451778</v>
      </c>
      <c r="F40" s="1">
        <v>172.24467886935849</v>
      </c>
      <c r="G40" s="1">
        <v>139.75422507345675</v>
      </c>
      <c r="H40" s="1">
        <v>133.93692106945454</v>
      </c>
      <c r="I40" s="1">
        <v>133.93692106945454</v>
      </c>
      <c r="J40" s="1">
        <v>133.93692106945454</v>
      </c>
    </row>
    <row r="41" spans="1:10" x14ac:dyDescent="0.25">
      <c r="B41" s="1">
        <v>114.57899999999999</v>
      </c>
      <c r="C41" s="1">
        <v>119.59340725816671</v>
      </c>
      <c r="D41" s="1">
        <v>138.75391760906456</v>
      </c>
      <c r="E41" s="1">
        <v>172.3372677570276</v>
      </c>
      <c r="F41" s="1">
        <v>204.08410707846147</v>
      </c>
      <c r="G41" s="1">
        <v>207.16594985313682</v>
      </c>
      <c r="H41" s="1">
        <v>174.93907195408357</v>
      </c>
      <c r="I41" s="1">
        <v>169.17142029631489</v>
      </c>
      <c r="J41" s="1">
        <v>169.17142029631489</v>
      </c>
    </row>
    <row r="42" spans="1:10" x14ac:dyDescent="0.25">
      <c r="B42" s="1">
        <v>300.32399999999996</v>
      </c>
      <c r="C42" s="1">
        <v>242.37171569768569</v>
      </c>
      <c r="D42" s="1">
        <v>161.46518038345144</v>
      </c>
      <c r="E42" s="1">
        <v>180.42943527517147</v>
      </c>
      <c r="F42" s="1">
        <v>213.64715646160019</v>
      </c>
      <c r="G42" s="1">
        <v>245.04842044309848</v>
      </c>
      <c r="H42" s="1">
        <v>248.0672897157003</v>
      </c>
      <c r="I42" s="1">
        <v>216.20510174698947</v>
      </c>
      <c r="J42" s="1">
        <v>210.50627628410234</v>
      </c>
    </row>
    <row r="43" spans="1:10" x14ac:dyDescent="0.25">
      <c r="B43" s="1">
        <v>535.74599999999998</v>
      </c>
      <c r="C43" s="1">
        <v>452.83900824809706</v>
      </c>
      <c r="D43" s="1">
        <v>278.30073479766855</v>
      </c>
      <c r="E43" s="1">
        <v>198.81056053630607</v>
      </c>
      <c r="F43" s="1">
        <v>217.49454594513097</v>
      </c>
      <c r="G43" s="1">
        <v>250.18165373840159</v>
      </c>
      <c r="H43" s="1">
        <v>281.08142787649831</v>
      </c>
      <c r="I43" s="1">
        <v>283.99808883147153</v>
      </c>
      <c r="J43" s="1">
        <v>252.67025070618797</v>
      </c>
    </row>
    <row r="44" spans="1:10" x14ac:dyDescent="0.25">
      <c r="B44" s="1">
        <v>838.76699999999994</v>
      </c>
      <c r="C44" s="1">
        <v>720.55569244528192</v>
      </c>
      <c r="D44" s="1">
        <v>470.41179188479549</v>
      </c>
      <c r="E44" s="1">
        <v>300.35964446699745</v>
      </c>
      <c r="F44" s="1">
        <v>223.10846130741399</v>
      </c>
      <c r="G44" s="1">
        <v>241.35983142073565</v>
      </c>
      <c r="H44" s="1">
        <v>273.21840765115178</v>
      </c>
      <c r="I44" s="1">
        <v>303.3351469353895</v>
      </c>
      <c r="J44" s="1">
        <v>306.08028524089826</v>
      </c>
    </row>
    <row r="45" spans="1:10" x14ac:dyDescent="0.25">
      <c r="B45" s="1">
        <v>1379.472</v>
      </c>
      <c r="C45" s="1">
        <v>1176.6052234636493</v>
      </c>
      <c r="D45" s="1">
        <v>755.42198568639196</v>
      </c>
      <c r="E45" s="1">
        <v>515.28989236763084</v>
      </c>
      <c r="F45" s="1">
        <v>352.03702462927964</v>
      </c>
      <c r="G45" s="1">
        <v>278.11649098156118</v>
      </c>
      <c r="H45" s="1">
        <v>295.69691284676321</v>
      </c>
      <c r="I45" s="1">
        <v>326.29601498026875</v>
      </c>
      <c r="J45" s="1">
        <v>355.22237403664428</v>
      </c>
    </row>
    <row r="46" spans="1:10" x14ac:dyDescent="0.25">
      <c r="A46" t="s">
        <v>1</v>
      </c>
      <c r="B46" s="1">
        <f t="shared" ref="B46:J46" si="1">SUM(B36:B45)</f>
        <v>3530.634</v>
      </c>
      <c r="C46" s="1">
        <f t="shared" si="1"/>
        <v>3095.4870664679434</v>
      </c>
      <c r="D46" s="1">
        <f t="shared" si="1"/>
        <v>2218.2415146603657</v>
      </c>
      <c r="E46" s="1">
        <f t="shared" si="1"/>
        <v>1777.5589014775674</v>
      </c>
      <c r="F46" s="1">
        <f t="shared" si="1"/>
        <v>1585.273264607501</v>
      </c>
      <c r="G46" s="1">
        <f t="shared" si="1"/>
        <v>1558.4308769535855</v>
      </c>
      <c r="H46" s="1">
        <f t="shared" si="1"/>
        <v>1603.7443365568465</v>
      </c>
      <c r="I46" s="1">
        <f t="shared" si="1"/>
        <v>1629.7469993030836</v>
      </c>
      <c r="J46" s="1">
        <f t="shared" si="1"/>
        <v>1624.3918330767974</v>
      </c>
    </row>
    <row r="49" spans="1:10" x14ac:dyDescent="0.25">
      <c r="B49" s="1">
        <v>2013</v>
      </c>
      <c r="C49" s="1">
        <v>2015</v>
      </c>
      <c r="D49" s="1">
        <v>2020</v>
      </c>
      <c r="E49" s="1">
        <v>2025</v>
      </c>
      <c r="F49" s="1">
        <v>2030</v>
      </c>
      <c r="G49" s="1">
        <v>2035</v>
      </c>
      <c r="H49" s="1">
        <v>2040</v>
      </c>
      <c r="I49" s="1">
        <v>2045</v>
      </c>
      <c r="J49" s="1">
        <v>2050</v>
      </c>
    </row>
    <row r="50" spans="1:10" x14ac:dyDescent="0.25">
      <c r="A50" t="s">
        <v>153</v>
      </c>
      <c r="B50" s="31">
        <v>3530.634</v>
      </c>
      <c r="C50" s="31">
        <v>3095.4870664679434</v>
      </c>
      <c r="D50" s="31">
        <v>2218.2415146603657</v>
      </c>
      <c r="E50" s="31">
        <v>1777.5589014775674</v>
      </c>
      <c r="F50" s="31">
        <v>1585.273264607501</v>
      </c>
      <c r="G50" s="31">
        <v>1558.4308769535855</v>
      </c>
      <c r="H50" s="31">
        <v>1603.7443365568465</v>
      </c>
      <c r="I50" s="31">
        <v>1629.7469993030836</v>
      </c>
      <c r="J50" s="31">
        <v>1624.3918330767974</v>
      </c>
    </row>
    <row r="51" spans="1:10" x14ac:dyDescent="0.25">
      <c r="A51" t="s">
        <v>154</v>
      </c>
      <c r="B51" s="31">
        <v>5069.3159999999989</v>
      </c>
      <c r="C51" s="31">
        <v>5219.413631789711</v>
      </c>
      <c r="D51" s="31">
        <v>5256.9371173908103</v>
      </c>
      <c r="E51" s="31">
        <v>4729.8451022156441</v>
      </c>
      <c r="F51" s="31">
        <v>3925.7032349009387</v>
      </c>
      <c r="G51" s="31">
        <v>3085.731878344578</v>
      </c>
      <c r="H51" s="31">
        <v>2378.8152872391247</v>
      </c>
      <c r="I51" s="31">
        <v>1918.6261868560709</v>
      </c>
      <c r="J51" s="31">
        <v>1679.6853041970669</v>
      </c>
    </row>
    <row r="52" spans="1:10" x14ac:dyDescent="0.25">
      <c r="A52" t="s">
        <v>1</v>
      </c>
      <c r="B52" s="31">
        <v>8599.9499999999989</v>
      </c>
      <c r="C52" s="31">
        <v>8314.9006982576539</v>
      </c>
      <c r="D52" s="31">
        <v>7475.1786320511774</v>
      </c>
      <c r="E52" s="31">
        <v>6507.404003693212</v>
      </c>
      <c r="F52" s="31">
        <v>5510.9764995084397</v>
      </c>
      <c r="G52" s="31">
        <v>4644.1627552981627</v>
      </c>
      <c r="H52" s="31">
        <v>3982.5596237959712</v>
      </c>
      <c r="I52" s="31">
        <v>3548.3731861591546</v>
      </c>
      <c r="J52" s="31">
        <v>3304.0771372738641</v>
      </c>
    </row>
    <row r="53" spans="1:10" x14ac:dyDescent="0.25">
      <c r="B53" s="1"/>
      <c r="C53" s="1"/>
      <c r="D53" s="1"/>
      <c r="E53" s="1"/>
    </row>
    <row r="54" spans="1:10" x14ac:dyDescent="0.25">
      <c r="B54" s="1"/>
      <c r="C54" s="1"/>
      <c r="D54" s="1"/>
      <c r="E54" s="1"/>
    </row>
    <row r="55" spans="1:10" x14ac:dyDescent="0.25">
      <c r="B55" s="1"/>
      <c r="C55" s="1"/>
      <c r="D55" s="1"/>
      <c r="E55" s="1"/>
    </row>
    <row r="56" spans="1:10" x14ac:dyDescent="0.25">
      <c r="B56" s="1"/>
      <c r="C56" s="1"/>
      <c r="D56" s="1"/>
      <c r="E56" s="1"/>
    </row>
    <row r="57" spans="1:10" x14ac:dyDescent="0.25">
      <c r="B57" s="1"/>
      <c r="C57" s="1"/>
      <c r="D57" s="1"/>
      <c r="E57" s="1"/>
    </row>
    <row r="58" spans="1:10" x14ac:dyDescent="0.25">
      <c r="B58" s="1"/>
      <c r="C58" s="1"/>
      <c r="D58" s="1"/>
      <c r="E58" s="1"/>
    </row>
    <row r="59" spans="1:10" x14ac:dyDescent="0.25">
      <c r="B59" s="1"/>
      <c r="C59" s="1"/>
      <c r="D59" s="1"/>
      <c r="E59" s="1"/>
    </row>
    <row r="60" spans="1:10" x14ac:dyDescent="0.25">
      <c r="B60" s="1"/>
      <c r="C60" s="1"/>
      <c r="D60" s="1"/>
      <c r="E60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opLeftCell="A49" workbookViewId="0">
      <selection activeCell="E65" sqref="E65"/>
    </sheetView>
  </sheetViews>
  <sheetFormatPr defaultRowHeight="14.4" x14ac:dyDescent="0.3"/>
  <cols>
    <col min="1" max="1" width="33.44140625" bestFit="1" customWidth="1"/>
  </cols>
  <sheetData>
    <row r="1" spans="1:28" ht="15" x14ac:dyDescent="0.25">
      <c r="A1" t="s">
        <v>0</v>
      </c>
      <c r="B1" t="s">
        <v>155</v>
      </c>
      <c r="C1" s="21">
        <v>2013</v>
      </c>
      <c r="D1" s="21">
        <v>2015</v>
      </c>
      <c r="E1" s="21">
        <v>2020</v>
      </c>
      <c r="F1" s="21">
        <v>2025</v>
      </c>
      <c r="G1" s="21">
        <v>2030</v>
      </c>
      <c r="H1" s="21">
        <v>2035</v>
      </c>
      <c r="I1" s="21">
        <v>2040</v>
      </c>
      <c r="J1" s="21">
        <v>2045</v>
      </c>
      <c r="K1" s="21">
        <v>2050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x14ac:dyDescent="0.25">
      <c r="A2" s="20" t="s">
        <v>147</v>
      </c>
      <c r="C2" s="11">
        <v>12450</v>
      </c>
      <c r="D2" s="11">
        <v>12450</v>
      </c>
      <c r="E2" s="11">
        <v>12450</v>
      </c>
      <c r="F2" s="11">
        <v>12450</v>
      </c>
      <c r="G2" s="11">
        <v>12450</v>
      </c>
      <c r="H2" s="11">
        <v>12450</v>
      </c>
      <c r="I2" s="11">
        <v>12450</v>
      </c>
      <c r="J2" s="11">
        <v>12450</v>
      </c>
      <c r="K2" s="11">
        <v>12450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x14ac:dyDescent="0.25">
      <c r="A3" t="s">
        <v>156</v>
      </c>
      <c r="B3" s="7">
        <v>52.2</v>
      </c>
      <c r="C3" s="11">
        <f>C2*0.522</f>
        <v>6498.9000000000005</v>
      </c>
      <c r="D3" s="11">
        <f t="shared" ref="D3:K3" si="0">D2*0.522</f>
        <v>6498.9000000000005</v>
      </c>
      <c r="E3" s="11">
        <f t="shared" si="0"/>
        <v>6498.9000000000005</v>
      </c>
      <c r="F3" s="11">
        <f t="shared" si="0"/>
        <v>6498.9000000000005</v>
      </c>
      <c r="G3" s="11">
        <f t="shared" si="0"/>
        <v>6498.9000000000005</v>
      </c>
      <c r="H3" s="11">
        <f t="shared" si="0"/>
        <v>6498.9000000000005</v>
      </c>
      <c r="I3" s="11">
        <f t="shared" si="0"/>
        <v>6498.9000000000005</v>
      </c>
      <c r="J3" s="11">
        <f t="shared" si="0"/>
        <v>6498.9000000000005</v>
      </c>
      <c r="K3" s="11">
        <f t="shared" si="0"/>
        <v>6498.9000000000005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" x14ac:dyDescent="0.25">
      <c r="A4" t="s">
        <v>157</v>
      </c>
      <c r="B4" s="7">
        <v>15.2</v>
      </c>
      <c r="C4" s="11">
        <f>C2*0.152</f>
        <v>1892.3999999999999</v>
      </c>
      <c r="D4" s="11">
        <f t="shared" ref="D4:K4" si="1">D2*0.152</f>
        <v>1892.3999999999999</v>
      </c>
      <c r="E4" s="11">
        <f t="shared" si="1"/>
        <v>1892.3999999999999</v>
      </c>
      <c r="F4" s="11">
        <f t="shared" si="1"/>
        <v>1892.3999999999999</v>
      </c>
      <c r="G4" s="11">
        <f t="shared" si="1"/>
        <v>1892.3999999999999</v>
      </c>
      <c r="H4" s="11">
        <f t="shared" si="1"/>
        <v>1892.3999999999999</v>
      </c>
      <c r="I4" s="11">
        <f t="shared" si="1"/>
        <v>1892.3999999999999</v>
      </c>
      <c r="J4" s="11">
        <f t="shared" si="1"/>
        <v>1892.3999999999999</v>
      </c>
      <c r="K4" s="11">
        <f t="shared" si="1"/>
        <v>1892.3999999999999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x14ac:dyDescent="0.25">
      <c r="A5" t="s">
        <v>158</v>
      </c>
      <c r="B5">
        <v>12.6</v>
      </c>
      <c r="C5" s="11">
        <f>C2*0.126</f>
        <v>1568.7</v>
      </c>
      <c r="D5" s="11">
        <f t="shared" ref="D5:K5" si="2">D2*0.126</f>
        <v>1568.7</v>
      </c>
      <c r="E5" s="11">
        <f t="shared" si="2"/>
        <v>1568.7</v>
      </c>
      <c r="F5" s="11">
        <f t="shared" si="2"/>
        <v>1568.7</v>
      </c>
      <c r="G5" s="11">
        <f t="shared" si="2"/>
        <v>1568.7</v>
      </c>
      <c r="H5" s="11">
        <f t="shared" si="2"/>
        <v>1568.7</v>
      </c>
      <c r="I5" s="11">
        <f t="shared" si="2"/>
        <v>1568.7</v>
      </c>
      <c r="J5" s="11">
        <f t="shared" si="2"/>
        <v>1568.7</v>
      </c>
      <c r="K5" s="11">
        <f t="shared" si="2"/>
        <v>1568.7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" x14ac:dyDescent="0.25">
      <c r="A6" t="s">
        <v>159</v>
      </c>
      <c r="B6">
        <v>4.5</v>
      </c>
      <c r="C6" s="11">
        <f>C2*0.045</f>
        <v>560.25</v>
      </c>
      <c r="D6" s="11">
        <f t="shared" ref="D6:K6" si="3">D2*0.045</f>
        <v>560.25</v>
      </c>
      <c r="E6" s="11">
        <f t="shared" si="3"/>
        <v>560.25</v>
      </c>
      <c r="F6" s="11">
        <f t="shared" si="3"/>
        <v>560.25</v>
      </c>
      <c r="G6" s="11">
        <f t="shared" si="3"/>
        <v>560.25</v>
      </c>
      <c r="H6" s="11">
        <f t="shared" si="3"/>
        <v>560.25</v>
      </c>
      <c r="I6" s="11">
        <f t="shared" si="3"/>
        <v>560.25</v>
      </c>
      <c r="J6" s="11">
        <f t="shared" si="3"/>
        <v>560.25</v>
      </c>
      <c r="K6" s="11">
        <f t="shared" si="3"/>
        <v>560.25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x14ac:dyDescent="0.25">
      <c r="C7" s="11"/>
      <c r="D7" s="11"/>
      <c r="E7" s="11"/>
      <c r="F7" s="11"/>
      <c r="G7" s="11"/>
      <c r="H7" s="11"/>
      <c r="I7" s="11"/>
      <c r="J7" s="11"/>
      <c r="K7" s="1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x14ac:dyDescent="0.25">
      <c r="C8" s="11"/>
      <c r="D8" s="11"/>
      <c r="E8" s="11"/>
      <c r="F8" s="11"/>
      <c r="G8" s="11"/>
      <c r="H8" s="11"/>
      <c r="I8" s="11"/>
      <c r="J8" s="11"/>
      <c r="K8" s="1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x14ac:dyDescent="0.25">
      <c r="A9" t="s">
        <v>157</v>
      </c>
      <c r="B9">
        <v>15.2</v>
      </c>
      <c r="C9" s="11">
        <v>1892.3999999999999</v>
      </c>
      <c r="D9" s="11">
        <v>1892.3999999999999</v>
      </c>
      <c r="E9" s="11">
        <v>1892.3999999999999</v>
      </c>
      <c r="F9" s="11">
        <v>1892.3999999999999</v>
      </c>
      <c r="G9" s="11">
        <v>1892.3999999999999</v>
      </c>
      <c r="H9" s="11">
        <v>1892.3999999999999</v>
      </c>
      <c r="I9" s="11">
        <v>1892.3999999999999</v>
      </c>
      <c r="J9" s="11">
        <v>1892.3999999999999</v>
      </c>
      <c r="K9" s="11">
        <v>1892.3999999999999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x14ac:dyDescent="0.25">
      <c r="C10" s="11"/>
      <c r="D10" s="11"/>
      <c r="E10" s="11"/>
      <c r="F10" s="11"/>
      <c r="G10" s="11"/>
      <c r="H10" s="11"/>
      <c r="I10" s="11"/>
      <c r="J10" s="11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x14ac:dyDescent="0.25">
      <c r="A11" t="s">
        <v>158</v>
      </c>
      <c r="B11">
        <v>12.6</v>
      </c>
      <c r="C11" s="11">
        <v>1568.7</v>
      </c>
      <c r="D11" s="11">
        <v>1568.7</v>
      </c>
      <c r="E11" s="11">
        <v>1568.7</v>
      </c>
      <c r="F11" s="11">
        <v>1568.7</v>
      </c>
      <c r="G11" s="11">
        <v>1568.7</v>
      </c>
      <c r="H11" s="11">
        <v>1568.7</v>
      </c>
      <c r="I11" s="11">
        <v>1568.7</v>
      </c>
      <c r="J11" s="11">
        <v>1568.7</v>
      </c>
      <c r="K11" s="11">
        <v>1568.7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x14ac:dyDescent="0.25">
      <c r="C12" s="11">
        <f>C11*2</f>
        <v>3137.4</v>
      </c>
      <c r="D12" s="11">
        <f t="shared" ref="D12:K12" si="4">D11*2</f>
        <v>3137.4</v>
      </c>
      <c r="E12" s="11">
        <f t="shared" si="4"/>
        <v>3137.4</v>
      </c>
      <c r="F12" s="11">
        <f t="shared" si="4"/>
        <v>3137.4</v>
      </c>
      <c r="G12" s="11">
        <f t="shared" si="4"/>
        <v>3137.4</v>
      </c>
      <c r="H12" s="11">
        <f t="shared" si="4"/>
        <v>3137.4</v>
      </c>
      <c r="I12" s="11">
        <f t="shared" si="4"/>
        <v>3137.4</v>
      </c>
      <c r="J12" s="11">
        <f t="shared" si="4"/>
        <v>3137.4</v>
      </c>
      <c r="K12" s="11">
        <f t="shared" si="4"/>
        <v>3137.4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x14ac:dyDescent="0.25">
      <c r="A14" t="s">
        <v>159</v>
      </c>
      <c r="B14">
        <v>4.5</v>
      </c>
      <c r="C14" s="11">
        <v>560.25</v>
      </c>
      <c r="D14" s="11">
        <v>560.25</v>
      </c>
      <c r="E14" s="11">
        <v>560.25</v>
      </c>
      <c r="F14" s="11">
        <v>560.25</v>
      </c>
      <c r="G14" s="11">
        <v>560.25</v>
      </c>
      <c r="H14" s="11">
        <v>560.25</v>
      </c>
      <c r="I14" s="11">
        <v>560.25</v>
      </c>
      <c r="J14" s="11">
        <v>560.25</v>
      </c>
      <c r="K14" s="11">
        <v>560.25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x14ac:dyDescent="0.25">
      <c r="C15" s="11">
        <f>C14*3</f>
        <v>1680.75</v>
      </c>
      <c r="D15" s="11">
        <f t="shared" ref="D15:K15" si="5">D14*3</f>
        <v>1680.75</v>
      </c>
      <c r="E15" s="11">
        <f t="shared" si="5"/>
        <v>1680.75</v>
      </c>
      <c r="F15" s="11">
        <f t="shared" si="5"/>
        <v>1680.75</v>
      </c>
      <c r="G15" s="11">
        <f t="shared" si="5"/>
        <v>1680.75</v>
      </c>
      <c r="H15" s="11">
        <f t="shared" si="5"/>
        <v>1680.75</v>
      </c>
      <c r="I15" s="11">
        <f t="shared" si="5"/>
        <v>1680.75</v>
      </c>
      <c r="J15" s="11">
        <f t="shared" si="5"/>
        <v>1680.75</v>
      </c>
      <c r="K15" s="11">
        <f t="shared" si="5"/>
        <v>1680.75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x14ac:dyDescent="0.25">
      <c r="C16" s="11"/>
      <c r="D16" s="11"/>
      <c r="E16" s="11"/>
      <c r="F16" s="11"/>
      <c r="G16" s="11"/>
      <c r="H16" s="11"/>
      <c r="I16" s="11"/>
      <c r="J16" s="11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x14ac:dyDescent="0.25">
      <c r="A17" t="s">
        <v>173</v>
      </c>
      <c r="C17" s="11">
        <v>1892.3999999999999</v>
      </c>
      <c r="D17" s="11">
        <v>1892.3999999999999</v>
      </c>
      <c r="E17" s="11">
        <v>1892.3999999999999</v>
      </c>
      <c r="F17" s="11">
        <v>1892.3999999999999</v>
      </c>
      <c r="G17" s="11">
        <v>1892.3999999999999</v>
      </c>
      <c r="H17" s="11">
        <v>1892.3999999999999</v>
      </c>
      <c r="I17" s="11">
        <v>1892.3999999999999</v>
      </c>
      <c r="J17" s="11">
        <v>1892.3999999999999</v>
      </c>
      <c r="K17" s="11">
        <v>1892.3999999999999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x14ac:dyDescent="0.25">
      <c r="C18" s="11">
        <v>3137.4</v>
      </c>
      <c r="D18" s="11">
        <v>3137.4</v>
      </c>
      <c r="E18" s="11">
        <v>3137.4</v>
      </c>
      <c r="F18" s="11">
        <v>3137.4</v>
      </c>
      <c r="G18" s="11">
        <v>3137.4</v>
      </c>
      <c r="H18" s="11">
        <v>3137.4</v>
      </c>
      <c r="I18" s="11">
        <v>3137.4</v>
      </c>
      <c r="J18" s="11">
        <v>3137.4</v>
      </c>
      <c r="K18" s="11">
        <v>3137.4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x14ac:dyDescent="0.25">
      <c r="C19" s="11">
        <v>1680.75</v>
      </c>
      <c r="D19" s="11">
        <v>1680.75</v>
      </c>
      <c r="E19" s="11">
        <v>1680.75</v>
      </c>
      <c r="F19" s="11">
        <v>1680.75</v>
      </c>
      <c r="G19" s="11">
        <v>1680.75</v>
      </c>
      <c r="H19" s="11">
        <v>1680.75</v>
      </c>
      <c r="I19" s="11">
        <v>1680.75</v>
      </c>
      <c r="J19" s="11">
        <v>1680.75</v>
      </c>
      <c r="K19" s="11">
        <v>1680.75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s="20" customFormat="1" ht="15" x14ac:dyDescent="0.25">
      <c r="C20" s="21">
        <f t="shared" ref="C20:K20" si="6">SUM(C17:C19)</f>
        <v>6710.55</v>
      </c>
      <c r="D20" s="21">
        <f t="shared" si="6"/>
        <v>6710.55</v>
      </c>
      <c r="E20" s="21">
        <f t="shared" si="6"/>
        <v>6710.55</v>
      </c>
      <c r="F20" s="21">
        <f t="shared" si="6"/>
        <v>6710.55</v>
      </c>
      <c r="G20" s="21">
        <f t="shared" si="6"/>
        <v>6710.55</v>
      </c>
      <c r="H20" s="21">
        <f t="shared" si="6"/>
        <v>6710.55</v>
      </c>
      <c r="I20" s="21">
        <f t="shared" si="6"/>
        <v>6710.55</v>
      </c>
      <c r="J20" s="21">
        <f t="shared" si="6"/>
        <v>6710.55</v>
      </c>
      <c r="K20" s="21">
        <f t="shared" si="6"/>
        <v>6710.55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5" x14ac:dyDescent="0.25">
      <c r="C21" s="11"/>
      <c r="D21" s="11"/>
      <c r="E21" s="11"/>
      <c r="F21" s="11"/>
      <c r="G21" s="11"/>
      <c r="H21" s="11"/>
      <c r="I21" s="11"/>
      <c r="J21" s="11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x14ac:dyDescent="0.25">
      <c r="A23" s="20" t="s">
        <v>160</v>
      </c>
      <c r="C23" s="11">
        <v>40582</v>
      </c>
      <c r="D23" s="11">
        <v>35580.311108826936</v>
      </c>
      <c r="E23" s="11">
        <v>25497.028904142135</v>
      </c>
      <c r="F23" s="11">
        <v>20431.711511236408</v>
      </c>
      <c r="G23" s="11">
        <v>18221.531777097716</v>
      </c>
      <c r="H23" s="11">
        <v>17912.998585673395</v>
      </c>
      <c r="I23" s="11">
        <v>18433.842948929272</v>
      </c>
      <c r="J23" s="11">
        <v>18732.724129920505</v>
      </c>
      <c r="K23" s="11">
        <v>18671.170495135601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x14ac:dyDescent="0.25">
      <c r="A24" t="s">
        <v>156</v>
      </c>
      <c r="B24" s="7">
        <v>52.2</v>
      </c>
      <c r="C24" s="11">
        <f>C23*0.522</f>
        <v>21183.804</v>
      </c>
      <c r="D24" s="11">
        <f t="shared" ref="D24:K24" si="7">D23*0.522</f>
        <v>18572.922398807663</v>
      </c>
      <c r="E24" s="11">
        <f t="shared" si="7"/>
        <v>13309.449087962195</v>
      </c>
      <c r="F24" s="11">
        <f t="shared" si="7"/>
        <v>10665.353408865405</v>
      </c>
      <c r="G24" s="11">
        <f t="shared" si="7"/>
        <v>9511.6395876450079</v>
      </c>
      <c r="H24" s="11">
        <f t="shared" si="7"/>
        <v>9350.5852617215132</v>
      </c>
      <c r="I24" s="11">
        <f t="shared" si="7"/>
        <v>9622.46601934108</v>
      </c>
      <c r="J24" s="11">
        <f t="shared" si="7"/>
        <v>9778.4819958185035</v>
      </c>
      <c r="K24" s="11">
        <f t="shared" si="7"/>
        <v>9746.3509984607845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x14ac:dyDescent="0.25">
      <c r="A25" t="s">
        <v>157</v>
      </c>
      <c r="B25" s="7">
        <v>15.2</v>
      </c>
      <c r="C25" s="11">
        <f>C23*0.152</f>
        <v>6168.4639999999999</v>
      </c>
      <c r="D25" s="11">
        <f t="shared" ref="D25:K25" si="8">D23*0.152</f>
        <v>5408.2072885416937</v>
      </c>
      <c r="E25" s="11">
        <f t="shared" si="8"/>
        <v>3875.5483934296044</v>
      </c>
      <c r="F25" s="11">
        <f t="shared" si="8"/>
        <v>3105.6201497079342</v>
      </c>
      <c r="G25" s="11">
        <f t="shared" si="8"/>
        <v>2769.6728301188527</v>
      </c>
      <c r="H25" s="11">
        <f t="shared" si="8"/>
        <v>2722.7757850223561</v>
      </c>
      <c r="I25" s="11">
        <f t="shared" si="8"/>
        <v>2801.9441282372495</v>
      </c>
      <c r="J25" s="11">
        <f t="shared" si="8"/>
        <v>2847.3740677479168</v>
      </c>
      <c r="K25" s="11">
        <f t="shared" si="8"/>
        <v>2838.0179152606111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x14ac:dyDescent="0.25">
      <c r="A26" t="s">
        <v>158</v>
      </c>
      <c r="B26">
        <v>12.6</v>
      </c>
      <c r="C26" s="11">
        <f>C23*0.126</f>
        <v>5113.3320000000003</v>
      </c>
      <c r="D26" s="11">
        <f t="shared" ref="D26:K26" si="9">D23*0.126</f>
        <v>4483.1191997121941</v>
      </c>
      <c r="E26" s="11">
        <f t="shared" si="9"/>
        <v>3212.6256419219089</v>
      </c>
      <c r="F26" s="11">
        <f t="shared" si="9"/>
        <v>2574.3956504157873</v>
      </c>
      <c r="G26" s="11">
        <f t="shared" si="9"/>
        <v>2295.9130039143124</v>
      </c>
      <c r="H26" s="11">
        <f t="shared" si="9"/>
        <v>2257.0378217948478</v>
      </c>
      <c r="I26" s="11">
        <f t="shared" si="9"/>
        <v>2322.6642115650884</v>
      </c>
      <c r="J26" s="11">
        <f t="shared" si="9"/>
        <v>2360.3232403699835</v>
      </c>
      <c r="K26" s="11">
        <f t="shared" si="9"/>
        <v>2352.5674823870859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x14ac:dyDescent="0.25">
      <c r="A27" t="s">
        <v>159</v>
      </c>
      <c r="B27">
        <v>4.5</v>
      </c>
      <c r="C27" s="11">
        <f>C23*0.045</f>
        <v>1826.1899999999998</v>
      </c>
      <c r="D27" s="11">
        <f t="shared" ref="D27:K27" si="10">D23*0.045</f>
        <v>1601.1139998972121</v>
      </c>
      <c r="E27" s="11">
        <f t="shared" si="10"/>
        <v>1147.366300686396</v>
      </c>
      <c r="F27" s="11">
        <f t="shared" si="10"/>
        <v>919.42701800563839</v>
      </c>
      <c r="G27" s="11">
        <f t="shared" si="10"/>
        <v>819.96892996939721</v>
      </c>
      <c r="H27" s="11">
        <f t="shared" si="10"/>
        <v>806.08493635530272</v>
      </c>
      <c r="I27" s="11">
        <f t="shared" si="10"/>
        <v>829.52293270181724</v>
      </c>
      <c r="J27" s="11">
        <f t="shared" si="10"/>
        <v>842.9725858464227</v>
      </c>
      <c r="K27" s="11">
        <f t="shared" si="10"/>
        <v>840.20267228110197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x14ac:dyDescent="0.25">
      <c r="C28" s="11"/>
      <c r="D28" s="11"/>
      <c r="E28" s="11"/>
      <c r="F28" s="11"/>
      <c r="G28" s="11"/>
      <c r="H28" s="11"/>
      <c r="I28" s="11"/>
      <c r="J28" s="11"/>
      <c r="K28" s="1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x14ac:dyDescent="0.25">
      <c r="C29" s="11"/>
      <c r="D29" s="11"/>
      <c r="E29" s="11"/>
      <c r="F29" s="11"/>
      <c r="G29" s="11"/>
      <c r="H29" s="11"/>
      <c r="I29" s="11"/>
      <c r="J29" s="11"/>
      <c r="K29" s="1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" x14ac:dyDescent="0.25">
      <c r="A30" t="s">
        <v>157</v>
      </c>
      <c r="B30">
        <v>15.2</v>
      </c>
      <c r="C30" s="11">
        <v>6168.4639999999999</v>
      </c>
      <c r="D30" s="11">
        <v>5408.2072885416937</v>
      </c>
      <c r="E30" s="11">
        <v>3875.5483934296044</v>
      </c>
      <c r="F30" s="11">
        <v>3105.6201497079342</v>
      </c>
      <c r="G30" s="11">
        <v>2769.6728301188527</v>
      </c>
      <c r="H30" s="11">
        <v>2722.7757850223561</v>
      </c>
      <c r="I30" s="11">
        <v>2801.9441282372495</v>
      </c>
      <c r="J30" s="11">
        <v>2847.3740677479168</v>
      </c>
      <c r="K30" s="11">
        <v>2838.0179152606111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x14ac:dyDescent="0.25">
      <c r="C31" s="11"/>
      <c r="D31" s="11"/>
      <c r="E31" s="11"/>
      <c r="F31" s="11"/>
      <c r="G31" s="11"/>
      <c r="H31" s="11"/>
      <c r="I31" s="11"/>
      <c r="J31" s="11"/>
      <c r="K31" s="1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" x14ac:dyDescent="0.25">
      <c r="A32" t="s">
        <v>158</v>
      </c>
      <c r="B32">
        <v>12.6</v>
      </c>
      <c r="C32" s="11">
        <v>5113.3320000000003</v>
      </c>
      <c r="D32" s="11">
        <v>4483.1191997121941</v>
      </c>
      <c r="E32" s="11">
        <v>3212.6256419219089</v>
      </c>
      <c r="F32" s="11">
        <v>2574.3956504157873</v>
      </c>
      <c r="G32" s="11">
        <v>2295.9130039143124</v>
      </c>
      <c r="H32" s="11">
        <v>2257.0378217948478</v>
      </c>
      <c r="I32" s="11">
        <v>2322.6642115650884</v>
      </c>
      <c r="J32" s="11">
        <v>2360.3232403699835</v>
      </c>
      <c r="K32" s="11">
        <v>2352.5674823870859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x14ac:dyDescent="0.25">
      <c r="C33" s="11">
        <f>C32*2</f>
        <v>10226.664000000001</v>
      </c>
      <c r="D33" s="11">
        <f t="shared" ref="D33:K33" si="11">D32*2</f>
        <v>8966.2383994243883</v>
      </c>
      <c r="E33" s="11">
        <f t="shared" si="11"/>
        <v>6425.2512838438179</v>
      </c>
      <c r="F33" s="11">
        <f t="shared" si="11"/>
        <v>5148.7913008315745</v>
      </c>
      <c r="G33" s="11">
        <f t="shared" si="11"/>
        <v>4591.8260078286248</v>
      </c>
      <c r="H33" s="11">
        <f t="shared" si="11"/>
        <v>4514.0756435896956</v>
      </c>
      <c r="I33" s="11">
        <f t="shared" si="11"/>
        <v>4645.3284231301768</v>
      </c>
      <c r="J33" s="11">
        <f t="shared" si="11"/>
        <v>4720.646480739967</v>
      </c>
      <c r="K33" s="11">
        <f t="shared" si="11"/>
        <v>4705.1349647741717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" x14ac:dyDescent="0.25">
      <c r="C34" s="11"/>
      <c r="D34" s="11"/>
      <c r="E34" s="11"/>
      <c r="F34" s="11"/>
      <c r="G34" s="11"/>
      <c r="H34" s="11"/>
      <c r="I34" s="11"/>
      <c r="J34" s="11"/>
      <c r="K34" s="1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x14ac:dyDescent="0.25">
      <c r="A35" t="s">
        <v>159</v>
      </c>
      <c r="B35">
        <v>4.5</v>
      </c>
      <c r="C35" s="11">
        <v>1826.1899999999998</v>
      </c>
      <c r="D35" s="11">
        <v>1601.1139998972121</v>
      </c>
      <c r="E35" s="11">
        <v>1147.366300686396</v>
      </c>
      <c r="F35" s="11">
        <v>919.42701800563839</v>
      </c>
      <c r="G35" s="11">
        <v>819.96892996939721</v>
      </c>
      <c r="H35" s="11">
        <v>806.08493635530272</v>
      </c>
      <c r="I35" s="11">
        <v>829.52293270181724</v>
      </c>
      <c r="J35" s="11">
        <v>842.9725858464227</v>
      </c>
      <c r="K35" s="11">
        <v>840.20267228110197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x14ac:dyDescent="0.25">
      <c r="C36" s="11">
        <f>C35*3</f>
        <v>5478.57</v>
      </c>
      <c r="D36" s="11">
        <f t="shared" ref="D36:K36" si="12">D35*3</f>
        <v>4803.3419996916364</v>
      </c>
      <c r="E36" s="11">
        <f t="shared" si="12"/>
        <v>3442.0989020591878</v>
      </c>
      <c r="F36" s="11">
        <f t="shared" si="12"/>
        <v>2758.2810540169153</v>
      </c>
      <c r="G36" s="11">
        <f t="shared" si="12"/>
        <v>2459.9067899081915</v>
      </c>
      <c r="H36" s="11">
        <f t="shared" si="12"/>
        <v>2418.2548090659084</v>
      </c>
      <c r="I36" s="11">
        <f t="shared" si="12"/>
        <v>2488.5687981054516</v>
      </c>
      <c r="J36" s="11">
        <f t="shared" si="12"/>
        <v>2528.9177575392682</v>
      </c>
      <c r="K36" s="11">
        <f t="shared" si="12"/>
        <v>2520.6080168433059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" x14ac:dyDescent="0.25">
      <c r="A38" t="s">
        <v>174</v>
      </c>
      <c r="C38" s="11">
        <v>6168.4639999999999</v>
      </c>
      <c r="D38" s="11">
        <v>5408.2072885416937</v>
      </c>
      <c r="E38" s="11">
        <v>3875.5483934296044</v>
      </c>
      <c r="F38" s="11">
        <v>3105.6201497079342</v>
      </c>
      <c r="G38" s="11">
        <v>2769.6728301188527</v>
      </c>
      <c r="H38" s="11">
        <v>2722.7757850223561</v>
      </c>
      <c r="I38" s="11">
        <v>2801.9441282372495</v>
      </c>
      <c r="J38" s="11">
        <v>2847.3740677479168</v>
      </c>
      <c r="K38" s="11">
        <v>2838.0179152606111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" x14ac:dyDescent="0.25">
      <c r="C39" s="11">
        <v>10226.664000000001</v>
      </c>
      <c r="D39" s="11">
        <v>8966.2383994243883</v>
      </c>
      <c r="E39" s="11">
        <v>6425.2512838438179</v>
      </c>
      <c r="F39" s="11">
        <v>5148.7913008315745</v>
      </c>
      <c r="G39" s="11">
        <v>4591.8260078286248</v>
      </c>
      <c r="H39" s="11">
        <v>4514.0756435896956</v>
      </c>
      <c r="I39" s="11">
        <v>4645.3284231301768</v>
      </c>
      <c r="J39" s="11">
        <v>4720.646480739967</v>
      </c>
      <c r="K39" s="11">
        <v>4705.1349647741717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" x14ac:dyDescent="0.25">
      <c r="C40" s="11">
        <v>5478.57</v>
      </c>
      <c r="D40" s="11">
        <v>4803.3419996916364</v>
      </c>
      <c r="E40" s="11">
        <v>3442.0989020591878</v>
      </c>
      <c r="F40" s="11">
        <v>2758.2810540169153</v>
      </c>
      <c r="G40" s="11">
        <v>2459.9067899081915</v>
      </c>
      <c r="H40" s="11">
        <v>2418.2548090659084</v>
      </c>
      <c r="I40" s="11">
        <v>2488.5687981054516</v>
      </c>
      <c r="J40" s="11">
        <v>2528.9177575392682</v>
      </c>
      <c r="K40" s="11">
        <v>2520.6080168433059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x14ac:dyDescent="0.25">
      <c r="C41" s="21">
        <f t="shared" ref="C41:K41" si="13">SUM(C38:C40)</f>
        <v>21873.698</v>
      </c>
      <c r="D41" s="21">
        <f t="shared" si="13"/>
        <v>19177.787687657721</v>
      </c>
      <c r="E41" s="21">
        <f t="shared" si="13"/>
        <v>13742.89857933261</v>
      </c>
      <c r="F41" s="21">
        <f t="shared" si="13"/>
        <v>11012.692504556424</v>
      </c>
      <c r="G41" s="21">
        <f t="shared" si="13"/>
        <v>9821.4056278556691</v>
      </c>
      <c r="H41" s="21">
        <f t="shared" si="13"/>
        <v>9655.1062376779591</v>
      </c>
      <c r="I41" s="21">
        <f t="shared" si="13"/>
        <v>9935.8413494728775</v>
      </c>
      <c r="J41" s="21">
        <f t="shared" si="13"/>
        <v>10096.938306027152</v>
      </c>
      <c r="K41" s="21">
        <f t="shared" si="13"/>
        <v>10063.760896878088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" x14ac:dyDescent="0.25">
      <c r="C43" s="11"/>
      <c r="D43" s="11"/>
      <c r="E43" s="11"/>
      <c r="F43" s="11"/>
      <c r="G43" s="11"/>
      <c r="H43" s="11"/>
      <c r="I43" s="11"/>
      <c r="J43" s="11"/>
      <c r="K43" s="1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" x14ac:dyDescent="0.25">
      <c r="A44" s="20" t="s">
        <v>161</v>
      </c>
      <c r="C44" s="1">
        <v>58268</v>
      </c>
      <c r="D44" s="1">
        <v>59993.260135513912</v>
      </c>
      <c r="E44" s="1">
        <v>60424.564567710477</v>
      </c>
      <c r="F44" s="1">
        <v>54366.035657651082</v>
      </c>
      <c r="G44" s="1">
        <v>45123.025688516529</v>
      </c>
      <c r="H44" s="1">
        <v>35468.182509707789</v>
      </c>
      <c r="I44" s="1">
        <v>27342.70445102442</v>
      </c>
      <c r="J44" s="1">
        <v>22053.174561564032</v>
      </c>
      <c r="K44" s="1">
        <v>19306.727634449046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" x14ac:dyDescent="0.25">
      <c r="A45" t="s">
        <v>156</v>
      </c>
      <c r="B45">
        <v>54</v>
      </c>
      <c r="C45" s="11">
        <f>C44*0.54</f>
        <v>31464.720000000001</v>
      </c>
      <c r="D45" s="11">
        <f t="shared" ref="D45:K45" si="14">D44*0.54</f>
        <v>32396.360473177516</v>
      </c>
      <c r="E45" s="11">
        <f t="shared" si="14"/>
        <v>32629.264866563659</v>
      </c>
      <c r="F45" s="11">
        <f t="shared" si="14"/>
        <v>29357.659255131588</v>
      </c>
      <c r="G45" s="11">
        <f t="shared" si="14"/>
        <v>24366.433871798927</v>
      </c>
      <c r="H45" s="11">
        <f t="shared" si="14"/>
        <v>19152.818555242207</v>
      </c>
      <c r="I45" s="11">
        <f t="shared" si="14"/>
        <v>14765.060403553187</v>
      </c>
      <c r="J45" s="11">
        <f t="shared" si="14"/>
        <v>11908.714263244578</v>
      </c>
      <c r="K45" s="11">
        <f t="shared" si="14"/>
        <v>10425.632922602485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" x14ac:dyDescent="0.25">
      <c r="A46" t="s">
        <v>162</v>
      </c>
      <c r="B46">
        <v>30</v>
      </c>
      <c r="C46" s="11">
        <f>C44*0.3</f>
        <v>17480.399999999998</v>
      </c>
      <c r="D46" s="11">
        <f t="shared" ref="D46:K46" si="15">D44*0.3</f>
        <v>17997.978040654172</v>
      </c>
      <c r="E46" s="11">
        <f t="shared" si="15"/>
        <v>18127.369370313143</v>
      </c>
      <c r="F46" s="11">
        <f t="shared" si="15"/>
        <v>16309.810697295325</v>
      </c>
      <c r="G46" s="11">
        <f t="shared" si="15"/>
        <v>13536.907706554959</v>
      </c>
      <c r="H46" s="11">
        <f t="shared" si="15"/>
        <v>10640.454752912336</v>
      </c>
      <c r="I46" s="11">
        <f t="shared" si="15"/>
        <v>8202.8113353073259</v>
      </c>
      <c r="J46" s="11">
        <f t="shared" si="15"/>
        <v>6615.9523684692094</v>
      </c>
      <c r="K46" s="11">
        <f t="shared" si="15"/>
        <v>5792.0182903347131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" x14ac:dyDescent="0.25">
      <c r="A47" s="20" t="s">
        <v>163</v>
      </c>
      <c r="C47" s="7"/>
      <c r="D47" s="7"/>
      <c r="E47" s="7"/>
      <c r="F47" s="7"/>
      <c r="G47" s="7"/>
      <c r="H47" s="7"/>
      <c r="I47" s="7"/>
      <c r="J47" s="7"/>
      <c r="K47" s="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" x14ac:dyDescent="0.25">
      <c r="A48" s="20"/>
      <c r="C48" s="7"/>
      <c r="D48" s="7"/>
      <c r="E48" s="7"/>
      <c r="F48" s="7"/>
      <c r="G48" s="7"/>
      <c r="H48" s="7"/>
      <c r="I48" s="7"/>
      <c r="J48" s="7"/>
      <c r="K48" s="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" x14ac:dyDescent="0.25">
      <c r="A49" t="s">
        <v>164</v>
      </c>
      <c r="C49" s="11">
        <v>6498.9000000000005</v>
      </c>
      <c r="D49" s="11">
        <v>6498.9000000000005</v>
      </c>
      <c r="E49" s="11">
        <v>6498.9000000000005</v>
      </c>
      <c r="F49" s="11">
        <v>6498.9000000000005</v>
      </c>
      <c r="G49" s="11">
        <v>6498.9000000000005</v>
      </c>
      <c r="H49" s="11">
        <v>6498.9000000000005</v>
      </c>
      <c r="I49" s="11">
        <v>6498.9000000000005</v>
      </c>
      <c r="J49" s="11">
        <v>6498.9000000000005</v>
      </c>
      <c r="K49" s="11">
        <v>6498.9000000000005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" x14ac:dyDescent="0.25">
      <c r="C50" s="11">
        <v>21183.804</v>
      </c>
      <c r="D50" s="11">
        <v>18572.922398807663</v>
      </c>
      <c r="E50" s="11">
        <v>13309.449087962195</v>
      </c>
      <c r="F50" s="11">
        <v>10665.353408865405</v>
      </c>
      <c r="G50" s="11">
        <v>9511.6395876450079</v>
      </c>
      <c r="H50" s="11">
        <v>9350.5852617215132</v>
      </c>
      <c r="I50" s="11">
        <v>9622.46601934108</v>
      </c>
      <c r="J50" s="11">
        <v>9778.4819958185035</v>
      </c>
      <c r="K50" s="11">
        <v>9746.3509984607845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" x14ac:dyDescent="0.25">
      <c r="C51" s="1">
        <v>31464.720000000001</v>
      </c>
      <c r="D51" s="11">
        <v>32396.360473177516</v>
      </c>
      <c r="E51" s="11">
        <v>32629.264866563659</v>
      </c>
      <c r="F51" s="11">
        <v>29357.659255131588</v>
      </c>
      <c r="G51" s="11">
        <v>24366.433871798927</v>
      </c>
      <c r="H51" s="11">
        <v>19152.818555242207</v>
      </c>
      <c r="I51" s="11">
        <v>14765.060403553187</v>
      </c>
      <c r="J51" s="11">
        <v>11908.714263244578</v>
      </c>
      <c r="K51" s="11">
        <v>10425.632922602485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" x14ac:dyDescent="0.25">
      <c r="A52" t="s">
        <v>1</v>
      </c>
      <c r="C52" s="1">
        <f t="shared" ref="C52:K52" si="16">SUM(C49:C51)</f>
        <v>59147.423999999999</v>
      </c>
      <c r="D52" s="11">
        <f t="shared" si="16"/>
        <v>57468.182871985176</v>
      </c>
      <c r="E52" s="11">
        <f t="shared" si="16"/>
        <v>52437.613954525856</v>
      </c>
      <c r="F52" s="11">
        <f t="shared" si="16"/>
        <v>46521.912663996991</v>
      </c>
      <c r="G52" s="11">
        <f t="shared" si="16"/>
        <v>40376.973459443936</v>
      </c>
      <c r="H52" s="11">
        <f t="shared" si="16"/>
        <v>35002.303816963722</v>
      </c>
      <c r="I52" s="11">
        <f t="shared" si="16"/>
        <v>30886.426422894267</v>
      </c>
      <c r="J52" s="11">
        <f t="shared" si="16"/>
        <v>28186.096259063081</v>
      </c>
      <c r="K52" s="11">
        <f t="shared" si="16"/>
        <v>26670.883921063272</v>
      </c>
    </row>
    <row r="55" spans="1:28" ht="15" x14ac:dyDescent="0.25">
      <c r="A55" t="s">
        <v>165</v>
      </c>
      <c r="C55" s="1">
        <v>6710.55</v>
      </c>
      <c r="D55" s="1">
        <v>6710.55</v>
      </c>
      <c r="E55" s="1">
        <v>6710.55</v>
      </c>
      <c r="F55" s="1">
        <v>6710.55</v>
      </c>
      <c r="G55" s="1">
        <v>6710.55</v>
      </c>
      <c r="H55" s="1">
        <v>6710.55</v>
      </c>
      <c r="I55" s="1">
        <v>6710.55</v>
      </c>
      <c r="J55" s="1">
        <v>6710.55</v>
      </c>
      <c r="K55" s="1">
        <v>6710.55</v>
      </c>
    </row>
    <row r="56" spans="1:28" ht="15" x14ac:dyDescent="0.25">
      <c r="C56" s="1">
        <v>21873.698</v>
      </c>
      <c r="D56" s="1">
        <v>19177.787687657721</v>
      </c>
      <c r="E56" s="1">
        <v>13742.89857933261</v>
      </c>
      <c r="F56" s="1">
        <v>11012.692504556424</v>
      </c>
      <c r="G56" s="1">
        <v>9821.4056278556691</v>
      </c>
      <c r="H56" s="1">
        <v>9655.1062376779591</v>
      </c>
      <c r="I56" s="1">
        <v>9935.8413494728775</v>
      </c>
      <c r="J56" s="1">
        <v>10096.938306027152</v>
      </c>
      <c r="K56" s="1">
        <v>10063.760896878088</v>
      </c>
    </row>
    <row r="57" spans="1:28" ht="15" x14ac:dyDescent="0.25">
      <c r="A57" t="s">
        <v>1</v>
      </c>
      <c r="C57" s="1">
        <f t="shared" ref="C57:K57" si="17">SUM(C55:C56)</f>
        <v>28584.248</v>
      </c>
      <c r="D57" s="1">
        <f t="shared" si="17"/>
        <v>25888.33768765772</v>
      </c>
      <c r="E57" s="1">
        <f t="shared" si="17"/>
        <v>20453.448579332609</v>
      </c>
      <c r="F57" s="1">
        <f t="shared" si="17"/>
        <v>17723.242504556423</v>
      </c>
      <c r="G57" s="1">
        <f t="shared" si="17"/>
        <v>16531.95562785567</v>
      </c>
      <c r="H57" s="1">
        <f t="shared" si="17"/>
        <v>16365.656237677958</v>
      </c>
      <c r="I57" s="1">
        <f t="shared" si="17"/>
        <v>16646.391349472877</v>
      </c>
      <c r="J57" s="1">
        <f t="shared" si="17"/>
        <v>16807.488306027153</v>
      </c>
      <c r="K57" s="1">
        <f t="shared" si="17"/>
        <v>16774.310896878087</v>
      </c>
    </row>
    <row r="58" spans="1:28" ht="15" x14ac:dyDescent="0.25">
      <c r="C58" s="1"/>
      <c r="D58" s="1"/>
      <c r="E58" s="1"/>
      <c r="F58" s="1"/>
      <c r="G58" s="1"/>
      <c r="H58" s="1"/>
      <c r="I58" s="1"/>
      <c r="J58" s="1"/>
      <c r="K58" s="1"/>
    </row>
    <row r="59" spans="1:28" ht="18" customHeight="1" x14ac:dyDescent="0.25">
      <c r="C59" s="1"/>
      <c r="D59" s="1"/>
      <c r="E59" s="1"/>
      <c r="F59" s="1"/>
      <c r="G59" s="1"/>
      <c r="H59" s="1"/>
      <c r="I59" s="1"/>
      <c r="J59" s="1"/>
      <c r="K59" s="1"/>
    </row>
    <row r="60" spans="1:28" ht="18" customHeight="1" x14ac:dyDescent="0.25">
      <c r="C60" s="1"/>
      <c r="D60" s="1"/>
      <c r="E60" s="1"/>
      <c r="F60" s="1"/>
      <c r="G60" s="1"/>
      <c r="H60" s="1"/>
      <c r="I60" s="1"/>
      <c r="J60" s="1"/>
      <c r="K60" s="1"/>
    </row>
    <row r="61" spans="1:28" ht="18" customHeight="1" x14ac:dyDescent="0.25">
      <c r="C61" s="47">
        <v>2013</v>
      </c>
      <c r="D61" s="47">
        <v>2015</v>
      </c>
      <c r="E61" s="47">
        <v>2020</v>
      </c>
      <c r="F61" s="47">
        <v>2025</v>
      </c>
      <c r="G61" s="47">
        <v>2030</v>
      </c>
      <c r="H61" s="47">
        <v>2035</v>
      </c>
      <c r="I61" s="47">
        <v>2040</v>
      </c>
      <c r="J61" s="47">
        <v>2045</v>
      </c>
      <c r="K61" s="47">
        <v>2050</v>
      </c>
    </row>
    <row r="62" spans="1:28" s="48" customFormat="1" ht="18" customHeight="1" x14ac:dyDescent="0.2">
      <c r="A62" s="48" t="s">
        <v>165</v>
      </c>
      <c r="C62" s="49">
        <v>28584.248</v>
      </c>
      <c r="D62" s="49">
        <v>25888.33768765772</v>
      </c>
      <c r="E62" s="49">
        <v>20453.448579332609</v>
      </c>
      <c r="F62" s="49">
        <v>17723.242504556423</v>
      </c>
      <c r="G62" s="49">
        <v>16531.95562785567</v>
      </c>
      <c r="H62" s="49">
        <v>16365.656237677958</v>
      </c>
      <c r="I62" s="49">
        <v>16646.391349472877</v>
      </c>
      <c r="J62" s="49">
        <v>16807.488306027153</v>
      </c>
      <c r="K62" s="49">
        <v>16774.310896878087</v>
      </c>
    </row>
    <row r="63" spans="1:28" s="48" customFormat="1" ht="18" customHeight="1" x14ac:dyDescent="0.2">
      <c r="A63" s="48" t="s">
        <v>164</v>
      </c>
      <c r="C63" s="49">
        <v>59147.423999999999</v>
      </c>
      <c r="D63" s="49">
        <v>57468.182871985176</v>
      </c>
      <c r="E63" s="49">
        <v>52437.613954525856</v>
      </c>
      <c r="F63" s="49">
        <v>46521.912663996991</v>
      </c>
      <c r="G63" s="49">
        <v>40376.973459443936</v>
      </c>
      <c r="H63" s="49">
        <v>35002.303816963722</v>
      </c>
      <c r="I63" s="49">
        <v>30886.426422894267</v>
      </c>
      <c r="J63" s="49">
        <v>28186.096259063081</v>
      </c>
      <c r="K63" s="49">
        <v>26670.883921063272</v>
      </c>
    </row>
    <row r="64" spans="1:28" s="48" customFormat="1" ht="14.25" x14ac:dyDescent="0.2">
      <c r="A64" s="50" t="s">
        <v>166</v>
      </c>
      <c r="C64" s="51">
        <v>17480.399999999998</v>
      </c>
      <c r="D64" s="52">
        <v>17997.978040654172</v>
      </c>
      <c r="E64" s="51">
        <v>18127.369370313143</v>
      </c>
      <c r="F64" s="51">
        <v>16309.810697295325</v>
      </c>
      <c r="G64" s="52">
        <v>13536.907706554959</v>
      </c>
      <c r="H64" s="51">
        <v>10640.454752912336</v>
      </c>
      <c r="I64" s="51">
        <v>8202.8113353073259</v>
      </c>
      <c r="J64" s="52">
        <v>6615.9523684692094</v>
      </c>
      <c r="K64" s="51">
        <v>5792.0182903347131</v>
      </c>
      <c r="L64" s="53"/>
      <c r="M64" s="50"/>
      <c r="N64" s="50"/>
      <c r="O64" s="50"/>
    </row>
    <row r="65" spans="1:15" ht="15.75" x14ac:dyDescent="0.25">
      <c r="A65" s="22"/>
      <c r="C65" s="24"/>
      <c r="D65" s="14"/>
      <c r="E65" s="14"/>
      <c r="F65" s="14"/>
      <c r="G65" s="14"/>
      <c r="H65" s="14"/>
      <c r="I65" s="14"/>
      <c r="J65" s="14"/>
      <c r="K65" s="14"/>
      <c r="L65" s="23"/>
      <c r="M65" s="13"/>
      <c r="N65" s="22"/>
      <c r="O65" s="22"/>
    </row>
    <row r="66" spans="1:15" ht="15.75" x14ac:dyDescent="0.25">
      <c r="A66" s="22"/>
      <c r="B66" s="22"/>
      <c r="C66" s="23"/>
      <c r="D66" s="13"/>
      <c r="E66" s="13"/>
      <c r="F66" s="23"/>
      <c r="G66" s="13"/>
      <c r="H66" s="13"/>
      <c r="I66" s="23"/>
      <c r="J66" s="13"/>
      <c r="K66" s="13"/>
      <c r="L66" s="23"/>
      <c r="M66" s="13"/>
      <c r="N66" s="22"/>
      <c r="O66" s="22"/>
    </row>
    <row r="67" spans="1:15" ht="15.75" x14ac:dyDescent="0.25">
      <c r="A67" s="22"/>
      <c r="B67" s="22"/>
      <c r="C67" s="23"/>
      <c r="D67" s="13"/>
      <c r="E67" s="13"/>
      <c r="F67" s="23"/>
      <c r="G67" s="13"/>
      <c r="H67" s="13"/>
      <c r="I67" s="23"/>
      <c r="J67" s="13"/>
      <c r="K67" s="13"/>
      <c r="L67" s="23"/>
      <c r="M67" s="13"/>
      <c r="N67" s="22"/>
      <c r="O67" s="22"/>
    </row>
    <row r="68" spans="1:15" ht="15.75" x14ac:dyDescent="0.25">
      <c r="A68" s="22"/>
      <c r="B68" s="22"/>
      <c r="C68" s="23"/>
      <c r="D68" s="13"/>
      <c r="E68" s="13"/>
      <c r="F68" s="23"/>
      <c r="G68" s="13"/>
      <c r="H68" s="13"/>
      <c r="I68" s="23"/>
      <c r="J68" s="13"/>
      <c r="K68" s="13"/>
      <c r="L68" s="23"/>
      <c r="M68" s="13"/>
      <c r="N68" s="22"/>
      <c r="O68" s="22"/>
    </row>
    <row r="69" spans="1:15" ht="15.75" x14ac:dyDescent="0.25">
      <c r="A69" s="22"/>
      <c r="B69" s="22"/>
      <c r="C69" s="23"/>
      <c r="D69" s="13"/>
      <c r="E69" s="13"/>
      <c r="F69" s="23"/>
      <c r="G69" s="13"/>
      <c r="H69" s="13"/>
      <c r="I69" s="23"/>
      <c r="J69" s="13"/>
      <c r="K69" s="13"/>
      <c r="L69" s="23"/>
      <c r="M69" s="13"/>
      <c r="N69" s="22"/>
      <c r="O69" s="22"/>
    </row>
    <row r="70" spans="1:15" ht="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8" sqref="F18"/>
    </sheetView>
  </sheetViews>
  <sheetFormatPr defaultRowHeight="14.4" x14ac:dyDescent="0.3"/>
  <cols>
    <col min="1" max="1" width="32.5546875" customWidth="1"/>
  </cols>
  <sheetData>
    <row r="1" spans="1:10" s="20" customFormat="1" x14ac:dyDescent="0.25">
      <c r="B1" s="30">
        <v>2013</v>
      </c>
      <c r="C1" s="30">
        <v>2015</v>
      </c>
      <c r="D1" s="30">
        <v>2020</v>
      </c>
      <c r="E1" s="30">
        <v>2025</v>
      </c>
      <c r="F1" s="30">
        <v>2030</v>
      </c>
      <c r="G1" s="30">
        <v>2035</v>
      </c>
      <c r="H1" s="30">
        <v>2040</v>
      </c>
      <c r="I1" s="30">
        <v>2045</v>
      </c>
      <c r="J1" s="30">
        <v>2050</v>
      </c>
    </row>
    <row r="2" spans="1:10" x14ac:dyDescent="0.25">
      <c r="A2" t="s">
        <v>178</v>
      </c>
      <c r="B2" s="31">
        <v>98850</v>
      </c>
      <c r="C2" s="31">
        <v>95570</v>
      </c>
      <c r="D2" s="31">
        <v>85920</v>
      </c>
      <c r="E2" s="31">
        <v>74800</v>
      </c>
      <c r="F2" s="31">
        <v>63350</v>
      </c>
      <c r="G2" s="31">
        <v>53380</v>
      </c>
      <c r="H2" s="31">
        <v>45780</v>
      </c>
      <c r="I2" s="31">
        <v>40790</v>
      </c>
      <c r="J2" s="31">
        <v>37980</v>
      </c>
    </row>
    <row r="3" spans="1:10" x14ac:dyDescent="0.25">
      <c r="A3" t="s">
        <v>175</v>
      </c>
      <c r="B3" s="31">
        <v>3610</v>
      </c>
      <c r="C3" s="31">
        <v>4550</v>
      </c>
      <c r="D3" s="31">
        <v>6050</v>
      </c>
      <c r="E3" s="31">
        <v>8400</v>
      </c>
      <c r="F3" s="31">
        <v>9880</v>
      </c>
      <c r="G3" s="31">
        <v>9590</v>
      </c>
      <c r="H3" s="31">
        <v>8300</v>
      </c>
      <c r="I3" s="31">
        <v>6300</v>
      </c>
      <c r="J3" s="31">
        <v>4610</v>
      </c>
    </row>
    <row r="4" spans="1:10" x14ac:dyDescent="0.25">
      <c r="A4" t="s">
        <v>176</v>
      </c>
      <c r="B4" s="31">
        <v>59150</v>
      </c>
      <c r="C4" s="31">
        <v>57470</v>
      </c>
      <c r="D4" s="31">
        <v>52440</v>
      </c>
      <c r="E4" s="31">
        <v>46520</v>
      </c>
      <c r="F4" s="31">
        <v>40380</v>
      </c>
      <c r="G4" s="31">
        <v>35000</v>
      </c>
      <c r="H4" s="31">
        <v>30890</v>
      </c>
      <c r="I4" s="31">
        <v>28190</v>
      </c>
      <c r="J4" s="31">
        <v>26670</v>
      </c>
    </row>
    <row r="5" spans="1:10" x14ac:dyDescent="0.25">
      <c r="A5" t="s">
        <v>165</v>
      </c>
      <c r="B5" s="31">
        <v>28580</v>
      </c>
      <c r="C5" s="31">
        <v>25890</v>
      </c>
      <c r="D5" s="31">
        <v>20450</v>
      </c>
      <c r="E5" s="31">
        <v>17720</v>
      </c>
      <c r="F5" s="31">
        <v>16530</v>
      </c>
      <c r="G5" s="31">
        <v>16370</v>
      </c>
      <c r="H5" s="31">
        <v>16650</v>
      </c>
      <c r="I5" s="31">
        <v>16810</v>
      </c>
      <c r="J5" s="31">
        <v>16770</v>
      </c>
    </row>
    <row r="10" spans="1:10" x14ac:dyDescent="0.25"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C11" s="31"/>
      <c r="D11" s="31"/>
      <c r="E11" s="31"/>
      <c r="F11" s="31"/>
      <c r="G11" s="31"/>
      <c r="H11" s="31"/>
      <c r="I11" s="31"/>
      <c r="J11" s="31"/>
    </row>
    <row r="12" spans="1:10" x14ac:dyDescent="0.25">
      <c r="C12" s="31"/>
      <c r="D12" s="31"/>
      <c r="E12" s="31"/>
      <c r="F12" s="31"/>
      <c r="G12" s="31"/>
      <c r="H12" s="31"/>
      <c r="I12" s="31"/>
      <c r="J12" s="3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J1" sqref="J1"/>
    </sheetView>
  </sheetViews>
  <sheetFormatPr defaultRowHeight="14.4" x14ac:dyDescent="0.3"/>
  <cols>
    <col min="3" max="3" width="12.5546875" customWidth="1"/>
    <col min="4" max="4" width="17.109375" customWidth="1"/>
    <col min="5" max="5" width="13.44140625" customWidth="1"/>
  </cols>
  <sheetData>
    <row r="1" spans="1:10" s="20" customFormat="1" ht="63" customHeight="1" x14ac:dyDescent="0.25">
      <c r="A1" s="20" t="s">
        <v>19</v>
      </c>
      <c r="B1" s="34" t="s">
        <v>148</v>
      </c>
      <c r="C1" s="34" t="s">
        <v>149</v>
      </c>
      <c r="D1" s="34" t="s">
        <v>177</v>
      </c>
      <c r="E1" s="34" t="s">
        <v>146</v>
      </c>
      <c r="J1" s="30"/>
    </row>
    <row r="2" spans="1:10" ht="15" x14ac:dyDescent="0.25">
      <c r="A2" t="s">
        <v>144</v>
      </c>
      <c r="B2">
        <v>242</v>
      </c>
      <c r="C2" s="18">
        <f>B2/B20*100</f>
        <v>0.15714591842698233</v>
      </c>
      <c r="D2" s="19">
        <v>0.15714591842698233</v>
      </c>
      <c r="E2" s="2">
        <f>98850*D2/100</f>
        <v>155.33874036507206</v>
      </c>
      <c r="J2" s="1"/>
    </row>
    <row r="3" spans="1:10" ht="15" x14ac:dyDescent="0.25">
      <c r="A3" t="s">
        <v>2</v>
      </c>
      <c r="B3">
        <v>1446</v>
      </c>
      <c r="C3" s="18">
        <f>B3/B20*100</f>
        <v>0.93897933076618378</v>
      </c>
      <c r="D3" s="18">
        <v>0.93897933076618378</v>
      </c>
      <c r="E3" s="2">
        <f t="shared" ref="E3:E19" si="0">98850*D3/100</f>
        <v>928.18106846237265</v>
      </c>
      <c r="J3" s="1"/>
    </row>
    <row r="4" spans="1:10" ht="15" x14ac:dyDescent="0.25">
      <c r="A4" t="s">
        <v>3</v>
      </c>
      <c r="B4">
        <v>1567</v>
      </c>
      <c r="C4" s="18">
        <f>B4/B20*100</f>
        <v>1.017552289979675</v>
      </c>
      <c r="D4" s="18">
        <v>1.017552289979675</v>
      </c>
      <c r="E4" s="2">
        <f t="shared" si="0"/>
        <v>1005.8504386449088</v>
      </c>
      <c r="J4" s="1"/>
    </row>
    <row r="5" spans="1:10" ht="15" x14ac:dyDescent="0.25">
      <c r="A5" t="s">
        <v>4</v>
      </c>
      <c r="B5">
        <v>1625</v>
      </c>
      <c r="C5" s="18">
        <f>B5/B20*100</f>
        <v>1.055215361338208</v>
      </c>
      <c r="D5" s="18">
        <v>1.055215361338208</v>
      </c>
      <c r="E5" s="2">
        <f t="shared" si="0"/>
        <v>1043.0803846828187</v>
      </c>
      <c r="J5" s="1"/>
    </row>
    <row r="6" spans="1:10" ht="15" x14ac:dyDescent="0.25">
      <c r="A6" t="s">
        <v>5</v>
      </c>
      <c r="B6">
        <v>1598</v>
      </c>
      <c r="C6" s="18">
        <f>B6/B20*100</f>
        <v>1.0376825522575115</v>
      </c>
      <c r="D6" s="18">
        <v>1.0376825522575115</v>
      </c>
      <c r="E6" s="2">
        <f t="shared" si="0"/>
        <v>1025.74920290655</v>
      </c>
      <c r="J6" s="1"/>
    </row>
    <row r="7" spans="1:10" ht="15" x14ac:dyDescent="0.25">
      <c r="A7" t="s">
        <v>6</v>
      </c>
      <c r="B7" s="1">
        <v>2052</v>
      </c>
      <c r="C7" s="18">
        <f>B7/B20*100</f>
        <v>1.3324934901329248</v>
      </c>
      <c r="D7" s="18">
        <v>1.3324934901329248</v>
      </c>
      <c r="E7" s="2">
        <f t="shared" si="0"/>
        <v>1317.1698149963963</v>
      </c>
      <c r="J7" s="1"/>
    </row>
    <row r="8" spans="1:10" ht="15" x14ac:dyDescent="0.25">
      <c r="A8" t="s">
        <v>7</v>
      </c>
      <c r="B8" s="1">
        <v>5378</v>
      </c>
      <c r="C8" s="18">
        <f>B8/B20*100</f>
        <v>3.4922758235550044</v>
      </c>
      <c r="D8" s="18">
        <v>3.4922758235550044</v>
      </c>
      <c r="E8" s="2">
        <f t="shared" si="0"/>
        <v>3452.1146515841219</v>
      </c>
      <c r="J8" s="1"/>
    </row>
    <row r="9" spans="1:10" ht="15" x14ac:dyDescent="0.25">
      <c r="A9" t="s">
        <v>8</v>
      </c>
      <c r="B9" s="1">
        <v>9593</v>
      </c>
      <c r="C9" s="18">
        <f>B9/B20*100</f>
        <v>6.2293421300414948</v>
      </c>
      <c r="D9" s="18">
        <v>6.2293421300414948</v>
      </c>
      <c r="E9" s="2">
        <f t="shared" si="0"/>
        <v>6157.7046955460182</v>
      </c>
      <c r="J9" s="1"/>
    </row>
    <row r="10" spans="1:10" ht="15" x14ac:dyDescent="0.25">
      <c r="A10" t="s">
        <v>9</v>
      </c>
      <c r="B10" s="1">
        <v>15020</v>
      </c>
      <c r="C10" s="18">
        <f>B10/B20*100</f>
        <v>9.7534367552614665</v>
      </c>
      <c r="D10" s="18">
        <v>9.7534367552614665</v>
      </c>
      <c r="E10" s="2">
        <f t="shared" si="0"/>
        <v>9641.2722325759587</v>
      </c>
      <c r="J10" s="1"/>
    </row>
    <row r="11" spans="1:10" ht="15" x14ac:dyDescent="0.25">
      <c r="A11" t="s">
        <v>10</v>
      </c>
      <c r="B11" s="1">
        <v>24702</v>
      </c>
      <c r="C11" s="18">
        <f>B11/B20*100</f>
        <v>16.040572218939332</v>
      </c>
      <c r="D11" s="18">
        <v>16.040572218939332</v>
      </c>
      <c r="E11" s="2">
        <f t="shared" si="0"/>
        <v>15856.10563842153</v>
      </c>
      <c r="J11" s="1"/>
    </row>
    <row r="12" spans="1:10" ht="15" x14ac:dyDescent="0.25">
      <c r="A12" t="s">
        <v>11</v>
      </c>
      <c r="B12" s="1">
        <v>28128</v>
      </c>
      <c r="C12" s="18">
        <f>B12/B20*100</f>
        <v>18.265290882289914</v>
      </c>
      <c r="D12" s="18">
        <v>18.265290882289914</v>
      </c>
      <c r="E12" s="2">
        <f t="shared" si="0"/>
        <v>18055.24003714358</v>
      </c>
      <c r="J12" s="1"/>
    </row>
    <row r="13" spans="1:10" ht="15" x14ac:dyDescent="0.25">
      <c r="A13" t="s">
        <v>12</v>
      </c>
      <c r="B13" s="1">
        <v>30165</v>
      </c>
      <c r="C13" s="18">
        <f>B13/B20*100</f>
        <v>19.588043922933561</v>
      </c>
      <c r="D13" s="18">
        <v>19.588043922933561</v>
      </c>
      <c r="E13" s="2">
        <f t="shared" si="0"/>
        <v>19362.781417819824</v>
      </c>
      <c r="J13" s="1"/>
    </row>
    <row r="14" spans="1:10" ht="15" x14ac:dyDescent="0.25">
      <c r="A14" t="s">
        <v>13</v>
      </c>
      <c r="B14" s="1">
        <v>17308</v>
      </c>
      <c r="C14" s="18">
        <f>B14/B20*100</f>
        <v>11.239179984025663</v>
      </c>
      <c r="D14" s="18">
        <v>11.239179984025663</v>
      </c>
      <c r="E14" s="2">
        <f t="shared" si="0"/>
        <v>11109.929414209368</v>
      </c>
      <c r="J14" s="1"/>
    </row>
    <row r="15" spans="1:10" ht="15" x14ac:dyDescent="0.25">
      <c r="A15" t="s">
        <v>14</v>
      </c>
      <c r="B15" s="1">
        <v>9550</v>
      </c>
      <c r="C15" s="18">
        <f>B15/B20*100</f>
        <v>6.2014195081722372</v>
      </c>
      <c r="D15" s="18">
        <v>6.2014195081722372</v>
      </c>
      <c r="E15" s="2">
        <f t="shared" si="0"/>
        <v>6130.103183828257</v>
      </c>
      <c r="J15" s="1"/>
    </row>
    <row r="16" spans="1:10" ht="15" x14ac:dyDescent="0.25">
      <c r="A16" t="s">
        <v>15</v>
      </c>
      <c r="B16" s="1">
        <v>3805</v>
      </c>
      <c r="C16" s="18">
        <f>B16/B20*100</f>
        <v>2.4708273537796193</v>
      </c>
      <c r="D16" s="18">
        <v>2.4708273537796193</v>
      </c>
      <c r="E16" s="2">
        <f t="shared" si="0"/>
        <v>2442.4128392111538</v>
      </c>
      <c r="J16" s="1"/>
    </row>
    <row r="17" spans="1:10" ht="15" x14ac:dyDescent="0.25">
      <c r="A17" t="s">
        <v>16</v>
      </c>
      <c r="B17" s="1">
        <v>1285</v>
      </c>
      <c r="C17" s="18">
        <f>B17/B20*100</f>
        <v>0.83443183958129052</v>
      </c>
      <c r="D17" s="18">
        <v>0.83443183958129052</v>
      </c>
      <c r="E17" s="2">
        <f t="shared" si="0"/>
        <v>824.83587342610565</v>
      </c>
      <c r="J17" s="1"/>
    </row>
    <row r="18" spans="1:10" ht="15" x14ac:dyDescent="0.25">
      <c r="A18" t="s">
        <v>17</v>
      </c>
      <c r="B18" s="1">
        <v>375</v>
      </c>
      <c r="C18" s="18">
        <f>B18/B20*100</f>
        <v>0.24351123723189413</v>
      </c>
      <c r="D18" s="18">
        <v>0.24351123723189413</v>
      </c>
      <c r="E18" s="2">
        <f t="shared" si="0"/>
        <v>240.71085800372734</v>
      </c>
      <c r="J18" s="1"/>
    </row>
    <row r="19" spans="1:10" ht="15" x14ac:dyDescent="0.25">
      <c r="A19" t="s">
        <v>18</v>
      </c>
      <c r="B19" s="1">
        <v>158</v>
      </c>
      <c r="C19" s="18">
        <f>B19/B20*100</f>
        <v>0.10259940128703807</v>
      </c>
      <c r="D19" s="18">
        <v>0.10259940128703807</v>
      </c>
      <c r="E19" s="2">
        <f t="shared" si="0"/>
        <v>101.41950817223713</v>
      </c>
      <c r="J19" s="1"/>
    </row>
    <row r="20" spans="1:10" ht="15" x14ac:dyDescent="0.25">
      <c r="B20" s="1">
        <f>SUM(B2:B19)</f>
        <v>153997</v>
      </c>
      <c r="E20" s="1">
        <v>98850.32</v>
      </c>
      <c r="J20" s="1"/>
    </row>
    <row r="21" spans="1:10" ht="15" x14ac:dyDescent="0.25">
      <c r="B21" s="1"/>
      <c r="J21" s="1"/>
    </row>
    <row r="22" spans="1:10" ht="15" x14ac:dyDescent="0.25">
      <c r="B22" s="1"/>
      <c r="J22" s="1"/>
    </row>
    <row r="23" spans="1:10" ht="15" x14ac:dyDescent="0.25">
      <c r="B23" s="1"/>
      <c r="J23" s="1"/>
    </row>
    <row r="24" spans="1:10" ht="15" x14ac:dyDescent="0.25">
      <c r="B24" s="1"/>
      <c r="J24" s="1"/>
    </row>
    <row r="25" spans="1:10" ht="15" x14ac:dyDescent="0.25">
      <c r="B25" s="1"/>
      <c r="J25" s="1"/>
    </row>
    <row r="26" spans="1:10" ht="15" x14ac:dyDescent="0.25">
      <c r="B26" s="1"/>
      <c r="J26" s="1"/>
    </row>
    <row r="27" spans="1:10" ht="15" x14ac:dyDescent="0.25">
      <c r="B27" s="1"/>
      <c r="J27" s="1"/>
    </row>
    <row r="28" spans="1:10" ht="15" x14ac:dyDescent="0.25">
      <c r="B28" s="1"/>
      <c r="J28" s="1"/>
    </row>
    <row r="29" spans="1:10" ht="15" x14ac:dyDescent="0.25">
      <c r="B29" s="1"/>
      <c r="J29" s="1"/>
    </row>
    <row r="30" spans="1:10" ht="15" x14ac:dyDescent="0.25">
      <c r="B30" s="1"/>
      <c r="J30" s="1"/>
    </row>
    <row r="31" spans="1:10" x14ac:dyDescent="0.3">
      <c r="B31" s="1"/>
      <c r="J31" s="1"/>
    </row>
    <row r="32" spans="1:10" x14ac:dyDescent="0.3">
      <c r="B32" s="1"/>
      <c r="J32" s="1"/>
    </row>
    <row r="33" spans="2:10" x14ac:dyDescent="0.3">
      <c r="B33" s="1"/>
      <c r="J33" s="1"/>
    </row>
    <row r="34" spans="2:10" x14ac:dyDescent="0.3">
      <c r="B34" s="1"/>
      <c r="J34" s="1"/>
    </row>
    <row r="35" spans="2:10" x14ac:dyDescent="0.3">
      <c r="B35" s="1"/>
      <c r="J35" s="1"/>
    </row>
    <row r="36" spans="2:10" x14ac:dyDescent="0.3">
      <c r="B36" s="1"/>
      <c r="J36" s="1"/>
    </row>
    <row r="37" spans="2:10" x14ac:dyDescent="0.3">
      <c r="B37" s="1"/>
      <c r="J37" s="1"/>
    </row>
    <row r="38" spans="2:10" x14ac:dyDescent="0.3">
      <c r="B38" s="1"/>
      <c r="J38" s="1"/>
    </row>
    <row r="39" spans="2:10" x14ac:dyDescent="0.3">
      <c r="B39" s="1"/>
      <c r="J39" s="1"/>
    </row>
    <row r="40" spans="2:10" x14ac:dyDescent="0.3">
      <c r="B40" s="1"/>
      <c r="J40" s="1"/>
    </row>
    <row r="41" spans="2:10" x14ac:dyDescent="0.3">
      <c r="B41" s="1"/>
      <c r="J41" s="1"/>
    </row>
    <row r="42" spans="2:10" x14ac:dyDescent="0.3">
      <c r="B42" s="1"/>
      <c r="J42" s="1"/>
    </row>
    <row r="43" spans="2:10" x14ac:dyDescent="0.3">
      <c r="B43" s="1"/>
      <c r="J43" s="1"/>
    </row>
    <row r="44" spans="2:10" x14ac:dyDescent="0.3">
      <c r="B44" s="1"/>
      <c r="J44" s="1"/>
    </row>
    <row r="45" spans="2:10" x14ac:dyDescent="0.3">
      <c r="B45" s="1"/>
      <c r="J45" s="1"/>
    </row>
    <row r="46" spans="2:10" x14ac:dyDescent="0.3">
      <c r="B46" s="1"/>
      <c r="J46" s="1"/>
    </row>
    <row r="47" spans="2:10" x14ac:dyDescent="0.3">
      <c r="B47" s="1"/>
      <c r="J47" s="1"/>
    </row>
    <row r="48" spans="2:10" x14ac:dyDescent="0.3">
      <c r="B48" s="1"/>
      <c r="J48" s="1"/>
    </row>
    <row r="49" spans="2:10" x14ac:dyDescent="0.3">
      <c r="B49" s="1"/>
      <c r="J49" s="1"/>
    </row>
    <row r="50" spans="2:10" x14ac:dyDescent="0.3">
      <c r="B50" s="1"/>
      <c r="J50" s="1"/>
    </row>
    <row r="51" spans="2:10" x14ac:dyDescent="0.3">
      <c r="B51" s="1"/>
      <c r="J51" s="1"/>
    </row>
    <row r="52" spans="2:10" x14ac:dyDescent="0.3">
      <c r="B52" s="1"/>
      <c r="J52" s="1"/>
    </row>
    <row r="53" spans="2:10" x14ac:dyDescent="0.3">
      <c r="B53" s="1"/>
      <c r="J53" s="1"/>
    </row>
    <row r="54" spans="2:10" x14ac:dyDescent="0.3">
      <c r="B54" s="1"/>
      <c r="J54" s="1"/>
    </row>
    <row r="55" spans="2:10" x14ac:dyDescent="0.3">
      <c r="B55" s="1"/>
      <c r="J55" s="1"/>
    </row>
    <row r="56" spans="2:10" x14ac:dyDescent="0.3">
      <c r="B56" s="1"/>
      <c r="J56" s="1"/>
    </row>
    <row r="57" spans="2:10" x14ac:dyDescent="0.3">
      <c r="B57" s="1"/>
      <c r="J57" s="1"/>
    </row>
    <row r="58" spans="2:10" x14ac:dyDescent="0.3">
      <c r="B58" s="1"/>
      <c r="J58" s="1"/>
    </row>
    <row r="59" spans="2:10" x14ac:dyDescent="0.3">
      <c r="B59" s="1"/>
      <c r="J59" s="1"/>
    </row>
    <row r="60" spans="2:10" x14ac:dyDescent="0.3">
      <c r="B60" s="1"/>
      <c r="J60" s="1"/>
    </row>
    <row r="61" spans="2:10" x14ac:dyDescent="0.3">
      <c r="J61" s="1"/>
    </row>
    <row r="62" spans="2:10" x14ac:dyDescent="0.3">
      <c r="J62" s="1"/>
    </row>
    <row r="63" spans="2:10" x14ac:dyDescent="0.3">
      <c r="J63" s="1"/>
    </row>
    <row r="64" spans="2:10" x14ac:dyDescent="0.3">
      <c r="J64" s="1"/>
    </row>
    <row r="65" spans="10:10" x14ac:dyDescent="0.3">
      <c r="J65" s="1"/>
    </row>
    <row r="66" spans="10:10" x14ac:dyDescent="0.3">
      <c r="J66" s="1"/>
    </row>
    <row r="67" spans="10:10" x14ac:dyDescent="0.3">
      <c r="J67" s="1"/>
    </row>
    <row r="68" spans="10:10" x14ac:dyDescent="0.3">
      <c r="J68" s="1"/>
    </row>
    <row r="69" spans="10:10" x14ac:dyDescent="0.3">
      <c r="J69" s="1"/>
    </row>
    <row r="70" spans="10:10" x14ac:dyDescent="0.3">
      <c r="J70" s="1"/>
    </row>
    <row r="71" spans="10:10" x14ac:dyDescent="0.3">
      <c r="J71" s="1"/>
    </row>
    <row r="72" spans="10:10" x14ac:dyDescent="0.3">
      <c r="J72" s="1"/>
    </row>
    <row r="73" spans="10:10" x14ac:dyDescent="0.3">
      <c r="J73" s="1"/>
    </row>
    <row r="74" spans="10:10" x14ac:dyDescent="0.3">
      <c r="J74" s="1"/>
    </row>
    <row r="75" spans="10:10" x14ac:dyDescent="0.3">
      <c r="J75" s="1"/>
    </row>
    <row r="76" spans="10:10" x14ac:dyDescent="0.3">
      <c r="J76" s="1"/>
    </row>
    <row r="77" spans="10:10" x14ac:dyDescent="0.3">
      <c r="J77" s="1"/>
    </row>
    <row r="78" spans="10:10" x14ac:dyDescent="0.3">
      <c r="J7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sqref="A1:XFD1"/>
    </sheetView>
  </sheetViews>
  <sheetFormatPr defaultRowHeight="14.4" x14ac:dyDescent="0.3"/>
  <cols>
    <col min="1" max="1" width="7.33203125" customWidth="1"/>
    <col min="2" max="2" width="14.109375" customWidth="1"/>
  </cols>
  <sheetData>
    <row r="1" spans="1:7" s="20" customFormat="1" ht="30" x14ac:dyDescent="0.25">
      <c r="A1" s="34" t="s">
        <v>19</v>
      </c>
      <c r="B1" s="34" t="s">
        <v>21</v>
      </c>
      <c r="F1" s="34"/>
    </row>
    <row r="2" spans="1:7" ht="15" x14ac:dyDescent="0.25">
      <c r="A2">
        <v>16</v>
      </c>
      <c r="B2">
        <v>38</v>
      </c>
      <c r="F2" t="s">
        <v>144</v>
      </c>
      <c r="G2" s="1">
        <v>155.33874036507206</v>
      </c>
    </row>
    <row r="3" spans="1:7" ht="15" x14ac:dyDescent="0.25">
      <c r="A3">
        <v>17</v>
      </c>
      <c r="B3">
        <v>39</v>
      </c>
      <c r="F3" t="s">
        <v>2</v>
      </c>
      <c r="G3" s="1">
        <v>928.18106846237265</v>
      </c>
    </row>
    <row r="4" spans="1:7" ht="15" x14ac:dyDescent="0.25">
      <c r="A4">
        <v>18</v>
      </c>
      <c r="B4">
        <v>39</v>
      </c>
      <c r="F4" t="s">
        <v>3</v>
      </c>
      <c r="G4" s="1">
        <v>1005.8504386449088</v>
      </c>
    </row>
    <row r="5" spans="1:7" ht="15" x14ac:dyDescent="0.25">
      <c r="A5">
        <v>19</v>
      </c>
      <c r="B5">
        <v>39</v>
      </c>
      <c r="F5" t="s">
        <v>4</v>
      </c>
      <c r="G5" s="1">
        <v>1043.0803846828187</v>
      </c>
    </row>
    <row r="6" spans="1:7" ht="15" x14ac:dyDescent="0.25">
      <c r="A6">
        <v>20</v>
      </c>
      <c r="B6">
        <v>185</v>
      </c>
      <c r="F6" t="s">
        <v>5</v>
      </c>
      <c r="G6" s="1">
        <v>1025.74920290655</v>
      </c>
    </row>
    <row r="7" spans="1:7" ht="15" x14ac:dyDescent="0.25">
      <c r="A7">
        <v>21</v>
      </c>
      <c r="B7">
        <v>185</v>
      </c>
      <c r="E7" s="1"/>
      <c r="F7" t="s">
        <v>6</v>
      </c>
      <c r="G7" s="1">
        <v>1317.1698149963963</v>
      </c>
    </row>
    <row r="8" spans="1:7" ht="15" x14ac:dyDescent="0.25">
      <c r="A8">
        <v>22</v>
      </c>
      <c r="B8">
        <v>186</v>
      </c>
      <c r="E8" s="1"/>
      <c r="F8" t="s">
        <v>7</v>
      </c>
      <c r="G8" s="1">
        <v>3452.1146515841219</v>
      </c>
    </row>
    <row r="9" spans="1:7" ht="15" x14ac:dyDescent="0.25">
      <c r="A9">
        <v>23</v>
      </c>
      <c r="B9">
        <v>186</v>
      </c>
      <c r="E9" s="1"/>
      <c r="F9" t="s">
        <v>8</v>
      </c>
      <c r="G9" s="1">
        <v>6157.7046955460182</v>
      </c>
    </row>
    <row r="10" spans="1:7" ht="15" x14ac:dyDescent="0.25">
      <c r="A10">
        <v>24</v>
      </c>
      <c r="B10">
        <v>186</v>
      </c>
      <c r="E10" s="1"/>
      <c r="F10" t="s">
        <v>9</v>
      </c>
      <c r="G10" s="1">
        <v>9641.2722325759587</v>
      </c>
    </row>
    <row r="11" spans="1:7" ht="15" x14ac:dyDescent="0.25">
      <c r="A11">
        <v>25</v>
      </c>
      <c r="B11">
        <v>201</v>
      </c>
      <c r="E11" s="1"/>
      <c r="F11" t="s">
        <v>10</v>
      </c>
      <c r="G11" s="1">
        <v>15856.10563842153</v>
      </c>
    </row>
    <row r="12" spans="1:7" ht="15" x14ac:dyDescent="0.25">
      <c r="A12">
        <v>26</v>
      </c>
      <c r="B12">
        <v>201</v>
      </c>
      <c r="E12" s="1"/>
      <c r="F12" t="s">
        <v>11</v>
      </c>
      <c r="G12" s="1">
        <v>18055.24003714358</v>
      </c>
    </row>
    <row r="13" spans="1:7" ht="15" x14ac:dyDescent="0.25">
      <c r="A13">
        <v>27</v>
      </c>
      <c r="B13">
        <v>201</v>
      </c>
      <c r="E13" s="1"/>
      <c r="F13" t="s">
        <v>12</v>
      </c>
      <c r="G13" s="1">
        <v>19362.781417819824</v>
      </c>
    </row>
    <row r="14" spans="1:7" ht="15" x14ac:dyDescent="0.25">
      <c r="A14">
        <v>28</v>
      </c>
      <c r="B14">
        <v>201</v>
      </c>
      <c r="E14" s="1"/>
      <c r="F14" t="s">
        <v>13</v>
      </c>
      <c r="G14" s="1">
        <v>11109.929414209368</v>
      </c>
    </row>
    <row r="15" spans="1:7" ht="15" x14ac:dyDescent="0.25">
      <c r="A15">
        <v>29</v>
      </c>
      <c r="B15">
        <v>202</v>
      </c>
      <c r="E15" s="1"/>
      <c r="F15" t="s">
        <v>14</v>
      </c>
      <c r="G15" s="1">
        <v>6130.103183828257</v>
      </c>
    </row>
    <row r="16" spans="1:7" ht="15" x14ac:dyDescent="0.25">
      <c r="A16">
        <v>30</v>
      </c>
      <c r="B16">
        <v>208</v>
      </c>
      <c r="E16" s="1"/>
      <c r="F16" t="s">
        <v>15</v>
      </c>
      <c r="G16" s="1">
        <v>2442.4128392111538</v>
      </c>
    </row>
    <row r="17" spans="1:7" ht="15" x14ac:dyDescent="0.25">
      <c r="A17">
        <v>31</v>
      </c>
      <c r="B17">
        <v>208</v>
      </c>
      <c r="E17" s="1"/>
      <c r="F17" t="s">
        <v>16</v>
      </c>
      <c r="G17" s="1">
        <v>824.83587342610565</v>
      </c>
    </row>
    <row r="18" spans="1:7" ht="15" x14ac:dyDescent="0.25">
      <c r="A18">
        <v>32</v>
      </c>
      <c r="B18">
        <v>209</v>
      </c>
      <c r="E18" s="1"/>
      <c r="F18" t="s">
        <v>17</v>
      </c>
      <c r="G18" s="1">
        <v>240.71085800372734</v>
      </c>
    </row>
    <row r="19" spans="1:7" ht="15" x14ac:dyDescent="0.25">
      <c r="A19">
        <v>33</v>
      </c>
      <c r="B19">
        <v>209</v>
      </c>
      <c r="E19" s="1"/>
      <c r="F19" t="s">
        <v>18</v>
      </c>
      <c r="G19" s="1">
        <v>101.41950817223713</v>
      </c>
    </row>
    <row r="20" spans="1:7" ht="15" x14ac:dyDescent="0.25">
      <c r="A20">
        <v>34</v>
      </c>
      <c r="B20">
        <v>209</v>
      </c>
      <c r="E20" s="1"/>
    </row>
    <row r="21" spans="1:7" ht="15" x14ac:dyDescent="0.25">
      <c r="A21">
        <v>35</v>
      </c>
      <c r="B21">
        <v>205</v>
      </c>
      <c r="E21" s="1"/>
    </row>
    <row r="22" spans="1:7" ht="15" x14ac:dyDescent="0.25">
      <c r="A22">
        <v>36</v>
      </c>
      <c r="B22">
        <v>205</v>
      </c>
      <c r="E22" s="1"/>
    </row>
    <row r="23" spans="1:7" ht="15" x14ac:dyDescent="0.25">
      <c r="A23">
        <v>37</v>
      </c>
      <c r="B23">
        <v>205</v>
      </c>
      <c r="E23" s="1"/>
    </row>
    <row r="24" spans="1:7" ht="15" x14ac:dyDescent="0.25">
      <c r="A24">
        <v>38</v>
      </c>
      <c r="B24">
        <v>205</v>
      </c>
      <c r="E24" s="1"/>
    </row>
    <row r="25" spans="1:7" ht="15" x14ac:dyDescent="0.25">
      <c r="A25">
        <v>39</v>
      </c>
      <c r="B25">
        <v>206</v>
      </c>
    </row>
    <row r="26" spans="1:7" ht="15" x14ac:dyDescent="0.25">
      <c r="A26">
        <v>40</v>
      </c>
      <c r="B26">
        <v>263</v>
      </c>
    </row>
    <row r="27" spans="1:7" ht="15" x14ac:dyDescent="0.25">
      <c r="A27">
        <v>41</v>
      </c>
      <c r="B27">
        <v>263</v>
      </c>
    </row>
    <row r="28" spans="1:7" ht="15" x14ac:dyDescent="0.25">
      <c r="A28">
        <v>42</v>
      </c>
      <c r="B28">
        <v>263</v>
      </c>
    </row>
    <row r="29" spans="1:7" ht="15" x14ac:dyDescent="0.25">
      <c r="A29">
        <v>43</v>
      </c>
      <c r="B29">
        <v>264</v>
      </c>
    </row>
    <row r="30" spans="1:7" ht="15" x14ac:dyDescent="0.25">
      <c r="A30">
        <v>44</v>
      </c>
      <c r="B30">
        <v>264</v>
      </c>
    </row>
    <row r="31" spans="1:7" ht="15" x14ac:dyDescent="0.25">
      <c r="A31">
        <v>45</v>
      </c>
      <c r="B31">
        <v>690</v>
      </c>
    </row>
    <row r="32" spans="1:7" ht="15" x14ac:dyDescent="0.25">
      <c r="A32">
        <v>46</v>
      </c>
      <c r="B32">
        <v>690</v>
      </c>
    </row>
    <row r="33" spans="1:2" x14ac:dyDescent="0.3">
      <c r="A33">
        <v>47</v>
      </c>
      <c r="B33">
        <v>690</v>
      </c>
    </row>
    <row r="34" spans="1:2" x14ac:dyDescent="0.3">
      <c r="A34">
        <v>48</v>
      </c>
      <c r="B34">
        <v>691</v>
      </c>
    </row>
    <row r="35" spans="1:2" x14ac:dyDescent="0.3">
      <c r="A35">
        <v>49</v>
      </c>
      <c r="B35">
        <v>691</v>
      </c>
    </row>
    <row r="36" spans="1:2" x14ac:dyDescent="0.3">
      <c r="A36">
        <v>50</v>
      </c>
      <c r="B36">
        <v>1231</v>
      </c>
    </row>
    <row r="37" spans="1:2" x14ac:dyDescent="0.3">
      <c r="A37">
        <v>51</v>
      </c>
      <c r="B37">
        <v>1231</v>
      </c>
    </row>
    <row r="38" spans="1:2" x14ac:dyDescent="0.3">
      <c r="A38">
        <v>52</v>
      </c>
      <c r="B38">
        <v>1232</v>
      </c>
    </row>
    <row r="39" spans="1:2" x14ac:dyDescent="0.3">
      <c r="A39">
        <v>53</v>
      </c>
      <c r="B39">
        <v>1232</v>
      </c>
    </row>
    <row r="40" spans="1:2" x14ac:dyDescent="0.3">
      <c r="A40">
        <v>54</v>
      </c>
      <c r="B40">
        <v>1232</v>
      </c>
    </row>
    <row r="41" spans="1:2" x14ac:dyDescent="0.3">
      <c r="A41">
        <v>55</v>
      </c>
      <c r="B41">
        <v>1929</v>
      </c>
    </row>
    <row r="42" spans="1:2" x14ac:dyDescent="0.3">
      <c r="A42">
        <v>56</v>
      </c>
      <c r="B42">
        <v>1928</v>
      </c>
    </row>
    <row r="43" spans="1:2" x14ac:dyDescent="0.3">
      <c r="A43">
        <v>57</v>
      </c>
      <c r="B43">
        <v>1928</v>
      </c>
    </row>
    <row r="44" spans="1:2" x14ac:dyDescent="0.3">
      <c r="A44">
        <v>58</v>
      </c>
      <c r="B44">
        <v>1928</v>
      </c>
    </row>
    <row r="45" spans="1:2" x14ac:dyDescent="0.3">
      <c r="A45">
        <v>59</v>
      </c>
      <c r="B45">
        <v>1928</v>
      </c>
    </row>
    <row r="46" spans="1:2" x14ac:dyDescent="0.3">
      <c r="A46">
        <v>60</v>
      </c>
      <c r="B46">
        <v>3171</v>
      </c>
    </row>
    <row r="47" spans="1:2" x14ac:dyDescent="0.3">
      <c r="A47">
        <v>61</v>
      </c>
      <c r="B47">
        <v>3171</v>
      </c>
    </row>
    <row r="48" spans="1:2" x14ac:dyDescent="0.3">
      <c r="A48">
        <v>62</v>
      </c>
      <c r="B48">
        <v>3171</v>
      </c>
    </row>
    <row r="49" spans="1:2" x14ac:dyDescent="0.3">
      <c r="A49">
        <v>63</v>
      </c>
      <c r="B49">
        <v>3171</v>
      </c>
    </row>
    <row r="50" spans="1:2" x14ac:dyDescent="0.3">
      <c r="A50">
        <v>64</v>
      </c>
      <c r="B50">
        <v>3172</v>
      </c>
    </row>
    <row r="51" spans="1:2" x14ac:dyDescent="0.3">
      <c r="A51">
        <v>65</v>
      </c>
      <c r="B51">
        <v>3611</v>
      </c>
    </row>
    <row r="52" spans="1:2" x14ac:dyDescent="0.3">
      <c r="A52">
        <v>66</v>
      </c>
      <c r="B52">
        <v>3611</v>
      </c>
    </row>
    <row r="53" spans="1:2" x14ac:dyDescent="0.3">
      <c r="A53">
        <v>67</v>
      </c>
      <c r="B53">
        <v>3611</v>
      </c>
    </row>
    <row r="54" spans="1:2" x14ac:dyDescent="0.3">
      <c r="A54">
        <v>68</v>
      </c>
      <c r="B54">
        <v>3611</v>
      </c>
    </row>
    <row r="55" spans="1:2" x14ac:dyDescent="0.3">
      <c r="A55">
        <v>69</v>
      </c>
      <c r="B55">
        <v>3611</v>
      </c>
    </row>
    <row r="56" spans="1:2" x14ac:dyDescent="0.3">
      <c r="A56">
        <v>70</v>
      </c>
      <c r="B56">
        <v>3872</v>
      </c>
    </row>
    <row r="57" spans="1:2" x14ac:dyDescent="0.3">
      <c r="A57">
        <v>71</v>
      </c>
      <c r="B57">
        <v>3872</v>
      </c>
    </row>
    <row r="58" spans="1:2" x14ac:dyDescent="0.3">
      <c r="A58">
        <v>72</v>
      </c>
      <c r="B58">
        <v>3873</v>
      </c>
    </row>
    <row r="59" spans="1:2" x14ac:dyDescent="0.3">
      <c r="A59">
        <v>73</v>
      </c>
      <c r="B59">
        <v>3873</v>
      </c>
    </row>
    <row r="60" spans="1:2" x14ac:dyDescent="0.3">
      <c r="A60">
        <v>74</v>
      </c>
      <c r="B60">
        <v>3873</v>
      </c>
    </row>
    <row r="61" spans="1:2" x14ac:dyDescent="0.3">
      <c r="A61">
        <v>75</v>
      </c>
      <c r="B61">
        <v>2222</v>
      </c>
    </row>
    <row r="62" spans="1:2" x14ac:dyDescent="0.3">
      <c r="A62">
        <v>76</v>
      </c>
      <c r="B62">
        <v>2222</v>
      </c>
    </row>
    <row r="63" spans="1:2" x14ac:dyDescent="0.3">
      <c r="A63">
        <v>77</v>
      </c>
      <c r="B63">
        <v>2222</v>
      </c>
    </row>
    <row r="64" spans="1:2" x14ac:dyDescent="0.3">
      <c r="A64">
        <v>78</v>
      </c>
      <c r="B64">
        <v>2222</v>
      </c>
    </row>
    <row r="65" spans="1:2" x14ac:dyDescent="0.3">
      <c r="A65">
        <v>79</v>
      </c>
      <c r="B65">
        <v>2222</v>
      </c>
    </row>
    <row r="66" spans="1:2" x14ac:dyDescent="0.3">
      <c r="A66">
        <v>80</v>
      </c>
      <c r="B66">
        <v>1226</v>
      </c>
    </row>
    <row r="67" spans="1:2" x14ac:dyDescent="0.3">
      <c r="A67">
        <v>81</v>
      </c>
      <c r="B67">
        <v>1226</v>
      </c>
    </row>
    <row r="68" spans="1:2" x14ac:dyDescent="0.3">
      <c r="A68">
        <v>82</v>
      </c>
      <c r="B68">
        <v>1226</v>
      </c>
    </row>
    <row r="69" spans="1:2" x14ac:dyDescent="0.3">
      <c r="A69">
        <v>83</v>
      </c>
      <c r="B69">
        <v>1226</v>
      </c>
    </row>
    <row r="70" spans="1:2" x14ac:dyDescent="0.3">
      <c r="A70">
        <v>84</v>
      </c>
      <c r="B70">
        <v>1226</v>
      </c>
    </row>
    <row r="71" spans="1:2" x14ac:dyDescent="0.3">
      <c r="A71">
        <v>85</v>
      </c>
      <c r="B71">
        <v>489</v>
      </c>
    </row>
    <row r="72" spans="1:2" x14ac:dyDescent="0.3">
      <c r="A72">
        <v>86</v>
      </c>
      <c r="B72">
        <v>489</v>
      </c>
    </row>
    <row r="73" spans="1:2" x14ac:dyDescent="0.3">
      <c r="A73">
        <v>87</v>
      </c>
      <c r="B73">
        <v>489</v>
      </c>
    </row>
    <row r="74" spans="1:2" x14ac:dyDescent="0.3">
      <c r="A74">
        <v>88</v>
      </c>
      <c r="B74">
        <v>488</v>
      </c>
    </row>
    <row r="75" spans="1:2" x14ac:dyDescent="0.3">
      <c r="A75">
        <v>89</v>
      </c>
      <c r="B75">
        <v>488</v>
      </c>
    </row>
    <row r="76" spans="1:2" x14ac:dyDescent="0.3">
      <c r="A76">
        <v>90</v>
      </c>
      <c r="B76">
        <v>165</v>
      </c>
    </row>
    <row r="77" spans="1:2" x14ac:dyDescent="0.3">
      <c r="A77">
        <v>91</v>
      </c>
      <c r="B77">
        <v>165</v>
      </c>
    </row>
    <row r="78" spans="1:2" x14ac:dyDescent="0.3">
      <c r="A78">
        <v>92</v>
      </c>
      <c r="B78">
        <v>165</v>
      </c>
    </row>
    <row r="79" spans="1:2" x14ac:dyDescent="0.3">
      <c r="A79">
        <v>93</v>
      </c>
      <c r="B79">
        <v>165</v>
      </c>
    </row>
    <row r="80" spans="1:2" x14ac:dyDescent="0.3">
      <c r="A80">
        <v>94</v>
      </c>
      <c r="B80">
        <v>165</v>
      </c>
    </row>
    <row r="81" spans="1:2" x14ac:dyDescent="0.3">
      <c r="A81">
        <v>95</v>
      </c>
      <c r="B81">
        <v>49</v>
      </c>
    </row>
    <row r="82" spans="1:2" x14ac:dyDescent="0.3">
      <c r="A82">
        <v>96</v>
      </c>
      <c r="B82">
        <v>48</v>
      </c>
    </row>
    <row r="83" spans="1:2" x14ac:dyDescent="0.3">
      <c r="A83">
        <v>97</v>
      </c>
      <c r="B83">
        <v>48</v>
      </c>
    </row>
    <row r="84" spans="1:2" x14ac:dyDescent="0.3">
      <c r="A84">
        <v>98</v>
      </c>
      <c r="B84">
        <v>48</v>
      </c>
    </row>
    <row r="85" spans="1:2" x14ac:dyDescent="0.3">
      <c r="A85">
        <v>99</v>
      </c>
      <c r="B85">
        <v>48</v>
      </c>
    </row>
    <row r="86" spans="1:2" x14ac:dyDescent="0.3">
      <c r="A86">
        <v>100</v>
      </c>
      <c r="B86">
        <v>21</v>
      </c>
    </row>
    <row r="87" spans="1:2" x14ac:dyDescent="0.3">
      <c r="A87">
        <v>101</v>
      </c>
      <c r="B87">
        <v>20</v>
      </c>
    </row>
    <row r="88" spans="1:2" x14ac:dyDescent="0.3">
      <c r="A88">
        <v>102</v>
      </c>
      <c r="B88">
        <v>20</v>
      </c>
    </row>
    <row r="89" spans="1:2" x14ac:dyDescent="0.3">
      <c r="A89">
        <v>103</v>
      </c>
      <c r="B89">
        <v>20</v>
      </c>
    </row>
    <row r="90" spans="1:2" x14ac:dyDescent="0.3">
      <c r="A90">
        <v>104</v>
      </c>
      <c r="B90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sqref="A1:XFD1"/>
    </sheetView>
  </sheetViews>
  <sheetFormatPr defaultRowHeight="14.4" x14ac:dyDescent="0.3"/>
  <cols>
    <col min="1" max="1" width="7.33203125" customWidth="1"/>
    <col min="2" max="4" width="17.88671875" customWidth="1"/>
    <col min="5" max="5" width="13.6640625" customWidth="1"/>
    <col min="6" max="6" width="9.109375" style="25"/>
  </cols>
  <sheetData>
    <row r="1" spans="1:7" s="20" customFormat="1" ht="85.5" customHeight="1" x14ac:dyDescent="0.25">
      <c r="A1" s="34" t="s">
        <v>19</v>
      </c>
      <c r="B1" s="34" t="s">
        <v>168</v>
      </c>
      <c r="C1" s="34" t="s">
        <v>167</v>
      </c>
      <c r="D1" s="34" t="s">
        <v>167</v>
      </c>
      <c r="E1" s="34" t="s">
        <v>169</v>
      </c>
      <c r="F1" s="35" t="s">
        <v>170</v>
      </c>
    </row>
    <row r="2" spans="1:7" ht="15" x14ac:dyDescent="0.25">
      <c r="A2">
        <v>16</v>
      </c>
      <c r="D2">
        <f>747/5</f>
        <v>149.4</v>
      </c>
      <c r="E2">
        <f>747/5</f>
        <v>149.4</v>
      </c>
      <c r="F2" s="25">
        <f>E2*0.06</f>
        <v>8.9640000000000004</v>
      </c>
    </row>
    <row r="3" spans="1:7" ht="15" x14ac:dyDescent="0.25">
      <c r="A3">
        <v>17</v>
      </c>
      <c r="D3">
        <f t="shared" ref="D3:E6" si="0">747/5</f>
        <v>149.4</v>
      </c>
      <c r="E3">
        <f t="shared" si="0"/>
        <v>149.4</v>
      </c>
      <c r="F3" s="25">
        <f t="shared" ref="F3:F45" si="1">E3*0.06</f>
        <v>8.9640000000000004</v>
      </c>
    </row>
    <row r="4" spans="1:7" ht="15" x14ac:dyDescent="0.25">
      <c r="A4">
        <v>18</v>
      </c>
      <c r="D4">
        <f t="shared" si="0"/>
        <v>149.4</v>
      </c>
      <c r="E4">
        <f t="shared" si="0"/>
        <v>149.4</v>
      </c>
      <c r="F4" s="25">
        <f t="shared" si="1"/>
        <v>8.9640000000000004</v>
      </c>
    </row>
    <row r="5" spans="1:7" ht="15" x14ac:dyDescent="0.25">
      <c r="A5">
        <v>19</v>
      </c>
      <c r="D5">
        <f t="shared" si="0"/>
        <v>149.4</v>
      </c>
      <c r="E5">
        <f t="shared" si="0"/>
        <v>149.4</v>
      </c>
      <c r="F5" s="25">
        <f t="shared" si="1"/>
        <v>8.9640000000000004</v>
      </c>
    </row>
    <row r="6" spans="1:7" ht="15" x14ac:dyDescent="0.25">
      <c r="A6">
        <v>20</v>
      </c>
      <c r="B6">
        <v>0.06</v>
      </c>
      <c r="C6">
        <f>12450*0.06</f>
        <v>747</v>
      </c>
      <c r="D6">
        <f>747/5</f>
        <v>149.4</v>
      </c>
      <c r="E6">
        <f t="shared" si="0"/>
        <v>149.4</v>
      </c>
      <c r="F6" s="25">
        <f t="shared" si="1"/>
        <v>8.9640000000000004</v>
      </c>
      <c r="G6" s="25"/>
    </row>
    <row r="7" spans="1:7" ht="15" x14ac:dyDescent="0.25">
      <c r="A7">
        <v>21</v>
      </c>
      <c r="D7">
        <f>2863.5/10</f>
        <v>286.35000000000002</v>
      </c>
      <c r="E7">
        <f>2863.5/10</f>
        <v>286.35000000000002</v>
      </c>
      <c r="F7" s="25">
        <f t="shared" si="1"/>
        <v>17.181000000000001</v>
      </c>
    </row>
    <row r="8" spans="1:7" ht="15" x14ac:dyDescent="0.25">
      <c r="A8">
        <v>22</v>
      </c>
      <c r="D8">
        <f>2863.5/10</f>
        <v>286.35000000000002</v>
      </c>
      <c r="E8">
        <f t="shared" ref="D8:E16" si="2">2863.5/10</f>
        <v>286.35000000000002</v>
      </c>
      <c r="F8" s="25">
        <f t="shared" si="1"/>
        <v>17.181000000000001</v>
      </c>
    </row>
    <row r="9" spans="1:7" ht="15" x14ac:dyDescent="0.25">
      <c r="A9">
        <v>23</v>
      </c>
      <c r="D9">
        <f t="shared" si="2"/>
        <v>286.35000000000002</v>
      </c>
      <c r="E9">
        <f t="shared" si="2"/>
        <v>286.35000000000002</v>
      </c>
      <c r="F9" s="25">
        <f t="shared" si="1"/>
        <v>17.181000000000001</v>
      </c>
    </row>
    <row r="10" spans="1:7" ht="15" x14ac:dyDescent="0.25">
      <c r="A10">
        <v>24</v>
      </c>
      <c r="D10">
        <f t="shared" si="2"/>
        <v>286.35000000000002</v>
      </c>
      <c r="E10">
        <f t="shared" si="2"/>
        <v>286.35000000000002</v>
      </c>
      <c r="F10" s="25">
        <f t="shared" si="1"/>
        <v>17.181000000000001</v>
      </c>
    </row>
    <row r="11" spans="1:7" ht="15" x14ac:dyDescent="0.25">
      <c r="A11">
        <v>25</v>
      </c>
      <c r="D11">
        <f t="shared" si="2"/>
        <v>286.35000000000002</v>
      </c>
      <c r="E11">
        <f t="shared" si="2"/>
        <v>286.35000000000002</v>
      </c>
      <c r="F11" s="25">
        <f t="shared" si="1"/>
        <v>17.181000000000001</v>
      </c>
    </row>
    <row r="12" spans="1:7" ht="15" x14ac:dyDescent="0.25">
      <c r="A12">
        <v>26</v>
      </c>
      <c r="D12">
        <f t="shared" si="2"/>
        <v>286.35000000000002</v>
      </c>
      <c r="E12">
        <f t="shared" si="2"/>
        <v>286.35000000000002</v>
      </c>
      <c r="F12" s="25">
        <f t="shared" si="1"/>
        <v>17.181000000000001</v>
      </c>
    </row>
    <row r="13" spans="1:7" ht="15" x14ac:dyDescent="0.25">
      <c r="A13">
        <v>27</v>
      </c>
      <c r="D13">
        <f t="shared" si="2"/>
        <v>286.35000000000002</v>
      </c>
      <c r="E13">
        <f t="shared" si="2"/>
        <v>286.35000000000002</v>
      </c>
      <c r="F13" s="25">
        <f t="shared" si="1"/>
        <v>17.181000000000001</v>
      </c>
    </row>
    <row r="14" spans="1:7" ht="15" x14ac:dyDescent="0.25">
      <c r="A14">
        <v>28</v>
      </c>
      <c r="D14">
        <f t="shared" si="2"/>
        <v>286.35000000000002</v>
      </c>
      <c r="E14">
        <f t="shared" si="2"/>
        <v>286.35000000000002</v>
      </c>
      <c r="F14" s="25">
        <f t="shared" si="1"/>
        <v>17.181000000000001</v>
      </c>
    </row>
    <row r="15" spans="1:7" ht="15" x14ac:dyDescent="0.25">
      <c r="A15">
        <v>29</v>
      </c>
      <c r="D15">
        <f t="shared" si="2"/>
        <v>286.35000000000002</v>
      </c>
      <c r="E15">
        <f t="shared" si="2"/>
        <v>286.35000000000002</v>
      </c>
      <c r="F15" s="25">
        <f t="shared" si="1"/>
        <v>17.181000000000001</v>
      </c>
    </row>
    <row r="16" spans="1:7" ht="15" x14ac:dyDescent="0.25">
      <c r="A16">
        <v>30</v>
      </c>
      <c r="B16">
        <v>0.23</v>
      </c>
      <c r="C16">
        <f>12450*0.23</f>
        <v>2863.5</v>
      </c>
      <c r="D16">
        <f t="shared" si="2"/>
        <v>286.35000000000002</v>
      </c>
      <c r="E16">
        <f>2863.5/10</f>
        <v>286.35000000000002</v>
      </c>
      <c r="F16" s="25">
        <f t="shared" si="1"/>
        <v>17.181000000000001</v>
      </c>
    </row>
    <row r="17" spans="1:6" ht="15" x14ac:dyDescent="0.25">
      <c r="A17">
        <v>31</v>
      </c>
      <c r="D17">
        <f>2614.5/10</f>
        <v>261.45</v>
      </c>
      <c r="E17">
        <f>2614.5/10</f>
        <v>261.45</v>
      </c>
      <c r="F17" s="25">
        <f t="shared" si="1"/>
        <v>15.686999999999999</v>
      </c>
    </row>
    <row r="18" spans="1:6" ht="15" x14ac:dyDescent="0.25">
      <c r="A18">
        <v>32</v>
      </c>
      <c r="D18">
        <f t="shared" ref="D18:E26" si="3">2614.5/10</f>
        <v>261.45</v>
      </c>
      <c r="E18">
        <f t="shared" si="3"/>
        <v>261.45</v>
      </c>
      <c r="F18" s="25">
        <f t="shared" si="1"/>
        <v>15.686999999999999</v>
      </c>
    </row>
    <row r="19" spans="1:6" ht="15" x14ac:dyDescent="0.25">
      <c r="A19">
        <v>33</v>
      </c>
      <c r="D19">
        <f t="shared" si="3"/>
        <v>261.45</v>
      </c>
      <c r="E19">
        <f t="shared" si="3"/>
        <v>261.45</v>
      </c>
      <c r="F19" s="25">
        <f t="shared" si="1"/>
        <v>15.686999999999999</v>
      </c>
    </row>
    <row r="20" spans="1:6" ht="15" x14ac:dyDescent="0.25">
      <c r="A20">
        <v>34</v>
      </c>
      <c r="D20">
        <f t="shared" si="3"/>
        <v>261.45</v>
      </c>
      <c r="E20">
        <f t="shared" si="3"/>
        <v>261.45</v>
      </c>
      <c r="F20" s="25">
        <f t="shared" si="1"/>
        <v>15.686999999999999</v>
      </c>
    </row>
    <row r="21" spans="1:6" ht="15" x14ac:dyDescent="0.25">
      <c r="A21">
        <v>35</v>
      </c>
      <c r="D21">
        <f t="shared" si="3"/>
        <v>261.45</v>
      </c>
      <c r="E21">
        <f t="shared" si="3"/>
        <v>261.45</v>
      </c>
      <c r="F21" s="25">
        <f t="shared" si="1"/>
        <v>15.686999999999999</v>
      </c>
    </row>
    <row r="22" spans="1:6" ht="15" x14ac:dyDescent="0.25">
      <c r="A22">
        <v>36</v>
      </c>
      <c r="D22">
        <f t="shared" si="3"/>
        <v>261.45</v>
      </c>
      <c r="E22">
        <f t="shared" si="3"/>
        <v>261.45</v>
      </c>
      <c r="F22" s="25">
        <f t="shared" si="1"/>
        <v>15.686999999999999</v>
      </c>
    </row>
    <row r="23" spans="1:6" ht="15" x14ac:dyDescent="0.25">
      <c r="A23">
        <v>37</v>
      </c>
      <c r="D23">
        <f t="shared" si="3"/>
        <v>261.45</v>
      </c>
      <c r="E23">
        <f t="shared" si="3"/>
        <v>261.45</v>
      </c>
      <c r="F23" s="25">
        <f t="shared" si="1"/>
        <v>15.686999999999999</v>
      </c>
    </row>
    <row r="24" spans="1:6" ht="15" x14ac:dyDescent="0.25">
      <c r="A24">
        <v>38</v>
      </c>
      <c r="D24">
        <f t="shared" si="3"/>
        <v>261.45</v>
      </c>
      <c r="E24">
        <f t="shared" si="3"/>
        <v>261.45</v>
      </c>
      <c r="F24" s="25">
        <f t="shared" si="1"/>
        <v>15.686999999999999</v>
      </c>
    </row>
    <row r="25" spans="1:6" ht="15" x14ac:dyDescent="0.25">
      <c r="A25">
        <v>39</v>
      </c>
      <c r="D25">
        <f t="shared" si="3"/>
        <v>261.45</v>
      </c>
      <c r="E25">
        <f t="shared" si="3"/>
        <v>261.45</v>
      </c>
      <c r="F25" s="25">
        <f t="shared" si="1"/>
        <v>15.686999999999999</v>
      </c>
    </row>
    <row r="26" spans="1:6" ht="15" x14ac:dyDescent="0.25">
      <c r="A26">
        <v>40</v>
      </c>
      <c r="B26">
        <v>0.21</v>
      </c>
      <c r="C26">
        <f>12450*0.21</f>
        <v>2614.5</v>
      </c>
      <c r="D26">
        <f t="shared" si="3"/>
        <v>261.45</v>
      </c>
      <c r="E26">
        <f t="shared" si="3"/>
        <v>261.45</v>
      </c>
      <c r="F26" s="25">
        <f t="shared" si="1"/>
        <v>15.686999999999999</v>
      </c>
    </row>
    <row r="27" spans="1:6" ht="15" x14ac:dyDescent="0.25">
      <c r="A27">
        <v>41</v>
      </c>
      <c r="D27">
        <f>3361.5/10</f>
        <v>336.15</v>
      </c>
      <c r="E27">
        <f>3361.5/10</f>
        <v>336.15</v>
      </c>
      <c r="F27" s="25">
        <f t="shared" si="1"/>
        <v>20.168999999999997</v>
      </c>
    </row>
    <row r="28" spans="1:6" ht="15" x14ac:dyDescent="0.25">
      <c r="A28">
        <v>42</v>
      </c>
      <c r="D28">
        <f t="shared" ref="D28:E36" si="4">3361.5/10</f>
        <v>336.15</v>
      </c>
      <c r="E28">
        <f t="shared" si="4"/>
        <v>336.15</v>
      </c>
      <c r="F28" s="25">
        <f t="shared" si="1"/>
        <v>20.168999999999997</v>
      </c>
    </row>
    <row r="29" spans="1:6" ht="15" x14ac:dyDescent="0.25">
      <c r="A29">
        <v>43</v>
      </c>
      <c r="D29">
        <f t="shared" si="4"/>
        <v>336.15</v>
      </c>
      <c r="E29">
        <f t="shared" si="4"/>
        <v>336.15</v>
      </c>
      <c r="F29" s="25">
        <f t="shared" si="1"/>
        <v>20.168999999999997</v>
      </c>
    </row>
    <row r="30" spans="1:6" x14ac:dyDescent="0.3">
      <c r="A30">
        <v>44</v>
      </c>
      <c r="D30">
        <f t="shared" si="4"/>
        <v>336.15</v>
      </c>
      <c r="E30">
        <f t="shared" si="4"/>
        <v>336.15</v>
      </c>
      <c r="F30" s="25">
        <f t="shared" si="1"/>
        <v>20.168999999999997</v>
      </c>
    </row>
    <row r="31" spans="1:6" x14ac:dyDescent="0.3">
      <c r="A31">
        <v>45</v>
      </c>
      <c r="D31">
        <f t="shared" si="4"/>
        <v>336.15</v>
      </c>
      <c r="E31">
        <f t="shared" si="4"/>
        <v>336.15</v>
      </c>
      <c r="F31" s="25">
        <f t="shared" si="1"/>
        <v>20.168999999999997</v>
      </c>
    </row>
    <row r="32" spans="1:6" x14ac:dyDescent="0.3">
      <c r="A32">
        <v>46</v>
      </c>
      <c r="D32">
        <f t="shared" si="4"/>
        <v>336.15</v>
      </c>
      <c r="E32">
        <f t="shared" si="4"/>
        <v>336.15</v>
      </c>
      <c r="F32" s="25">
        <f t="shared" si="1"/>
        <v>20.168999999999997</v>
      </c>
    </row>
    <row r="33" spans="1:6" x14ac:dyDescent="0.3">
      <c r="A33">
        <v>47</v>
      </c>
      <c r="D33">
        <f t="shared" si="4"/>
        <v>336.15</v>
      </c>
      <c r="E33">
        <f t="shared" si="4"/>
        <v>336.15</v>
      </c>
      <c r="F33" s="25">
        <f t="shared" si="1"/>
        <v>20.168999999999997</v>
      </c>
    </row>
    <row r="34" spans="1:6" x14ac:dyDescent="0.3">
      <c r="A34">
        <v>48</v>
      </c>
      <c r="D34">
        <f t="shared" si="4"/>
        <v>336.15</v>
      </c>
      <c r="E34">
        <f t="shared" si="4"/>
        <v>336.15</v>
      </c>
      <c r="F34" s="25">
        <f t="shared" si="1"/>
        <v>20.168999999999997</v>
      </c>
    </row>
    <row r="35" spans="1:6" x14ac:dyDescent="0.3">
      <c r="A35">
        <v>49</v>
      </c>
      <c r="D35">
        <f t="shared" si="4"/>
        <v>336.15</v>
      </c>
      <c r="E35">
        <f t="shared" si="4"/>
        <v>336.15</v>
      </c>
      <c r="F35" s="25">
        <f t="shared" si="1"/>
        <v>20.168999999999997</v>
      </c>
    </row>
    <row r="36" spans="1:6" x14ac:dyDescent="0.3">
      <c r="A36">
        <v>50</v>
      </c>
      <c r="B36">
        <v>0.27</v>
      </c>
      <c r="C36">
        <f>12450*0.27</f>
        <v>3361.5</v>
      </c>
      <c r="D36">
        <f t="shared" si="4"/>
        <v>336.15</v>
      </c>
      <c r="E36">
        <f t="shared" si="4"/>
        <v>336.15</v>
      </c>
      <c r="F36" s="25">
        <f t="shared" si="1"/>
        <v>20.168999999999997</v>
      </c>
    </row>
    <row r="37" spans="1:6" x14ac:dyDescent="0.3">
      <c r="A37">
        <v>51</v>
      </c>
      <c r="D37">
        <f>2241/10</f>
        <v>224.1</v>
      </c>
      <c r="E37">
        <f>2241/10</f>
        <v>224.1</v>
      </c>
      <c r="F37" s="25">
        <f t="shared" si="1"/>
        <v>13.446</v>
      </c>
    </row>
    <row r="38" spans="1:6" x14ac:dyDescent="0.3">
      <c r="A38">
        <v>52</v>
      </c>
      <c r="D38">
        <f t="shared" ref="D38:E46" si="5">2241/10</f>
        <v>224.1</v>
      </c>
      <c r="E38">
        <f t="shared" si="5"/>
        <v>224.1</v>
      </c>
      <c r="F38" s="25">
        <f t="shared" si="1"/>
        <v>13.446</v>
      </c>
    </row>
    <row r="39" spans="1:6" x14ac:dyDescent="0.3">
      <c r="A39">
        <v>53</v>
      </c>
      <c r="D39">
        <f t="shared" si="5"/>
        <v>224.1</v>
      </c>
      <c r="E39">
        <f t="shared" si="5"/>
        <v>224.1</v>
      </c>
      <c r="F39" s="25">
        <f t="shared" si="1"/>
        <v>13.446</v>
      </c>
    </row>
    <row r="40" spans="1:6" x14ac:dyDescent="0.3">
      <c r="A40">
        <v>54</v>
      </c>
      <c r="D40">
        <f t="shared" si="5"/>
        <v>224.1</v>
      </c>
      <c r="E40">
        <f t="shared" si="5"/>
        <v>224.1</v>
      </c>
      <c r="F40" s="25">
        <f t="shared" si="1"/>
        <v>13.446</v>
      </c>
    </row>
    <row r="41" spans="1:6" x14ac:dyDescent="0.3">
      <c r="A41">
        <v>55</v>
      </c>
      <c r="D41">
        <f t="shared" si="5"/>
        <v>224.1</v>
      </c>
      <c r="E41">
        <f t="shared" si="5"/>
        <v>224.1</v>
      </c>
      <c r="F41" s="25">
        <f t="shared" si="1"/>
        <v>13.446</v>
      </c>
    </row>
    <row r="42" spans="1:6" x14ac:dyDescent="0.3">
      <c r="A42">
        <v>56</v>
      </c>
      <c r="D42">
        <f t="shared" si="5"/>
        <v>224.1</v>
      </c>
      <c r="E42">
        <f t="shared" si="5"/>
        <v>224.1</v>
      </c>
      <c r="F42" s="25">
        <f t="shared" si="1"/>
        <v>13.446</v>
      </c>
    </row>
    <row r="43" spans="1:6" x14ac:dyDescent="0.3">
      <c r="A43">
        <v>57</v>
      </c>
      <c r="D43">
        <f t="shared" si="5"/>
        <v>224.1</v>
      </c>
      <c r="E43">
        <f t="shared" si="5"/>
        <v>224.1</v>
      </c>
      <c r="F43" s="25">
        <f t="shared" si="1"/>
        <v>13.446</v>
      </c>
    </row>
    <row r="44" spans="1:6" x14ac:dyDescent="0.3">
      <c r="A44">
        <v>58</v>
      </c>
      <c r="D44">
        <f t="shared" si="5"/>
        <v>224.1</v>
      </c>
      <c r="E44">
        <f t="shared" si="5"/>
        <v>224.1</v>
      </c>
      <c r="F44" s="25">
        <f t="shared" si="1"/>
        <v>13.446</v>
      </c>
    </row>
    <row r="45" spans="1:6" x14ac:dyDescent="0.3">
      <c r="A45">
        <v>59</v>
      </c>
      <c r="D45">
        <f t="shared" si="5"/>
        <v>224.1</v>
      </c>
      <c r="E45">
        <f t="shared" si="5"/>
        <v>224.1</v>
      </c>
      <c r="F45" s="25">
        <f t="shared" si="1"/>
        <v>13.446</v>
      </c>
    </row>
    <row r="46" spans="1:6" x14ac:dyDescent="0.3">
      <c r="A46">
        <v>60</v>
      </c>
      <c r="B46">
        <v>0.18</v>
      </c>
      <c r="C46">
        <f>12450*0.18</f>
        <v>2241</v>
      </c>
      <c r="D46">
        <f t="shared" si="5"/>
        <v>224.1</v>
      </c>
      <c r="E46">
        <f t="shared" si="5"/>
        <v>224.1</v>
      </c>
      <c r="F46" s="25">
        <f>E46*0.3</f>
        <v>67.22999999999999</v>
      </c>
    </row>
    <row r="47" spans="1:6" x14ac:dyDescent="0.3">
      <c r="A47">
        <v>61</v>
      </c>
      <c r="D47">
        <f>622.5/4</f>
        <v>155.625</v>
      </c>
      <c r="E47">
        <f>622.5/4</f>
        <v>155.625</v>
      </c>
      <c r="F47" s="25">
        <f>E47*0.3</f>
        <v>46.6875</v>
      </c>
    </row>
    <row r="48" spans="1:6" x14ac:dyDescent="0.3">
      <c r="A48">
        <v>62</v>
      </c>
      <c r="D48">
        <f t="shared" ref="D48:E50" si="6">622.5/4</f>
        <v>155.625</v>
      </c>
      <c r="E48">
        <f t="shared" si="6"/>
        <v>155.625</v>
      </c>
      <c r="F48" s="25">
        <f>E48*0.3</f>
        <v>46.6875</v>
      </c>
    </row>
    <row r="49" spans="1:6" x14ac:dyDescent="0.3">
      <c r="A49">
        <v>63</v>
      </c>
      <c r="D49">
        <f t="shared" si="6"/>
        <v>155.625</v>
      </c>
      <c r="E49">
        <f t="shared" si="6"/>
        <v>155.625</v>
      </c>
      <c r="F49" s="25">
        <f>E49*0.3</f>
        <v>46.6875</v>
      </c>
    </row>
    <row r="50" spans="1:6" x14ac:dyDescent="0.3">
      <c r="A50">
        <v>64</v>
      </c>
      <c r="B50">
        <v>0.05</v>
      </c>
      <c r="C50">
        <f>12450*0.05</f>
        <v>622.5</v>
      </c>
      <c r="D50">
        <f t="shared" si="6"/>
        <v>155.625</v>
      </c>
      <c r="E50">
        <f t="shared" si="6"/>
        <v>155.625</v>
      </c>
      <c r="F50" s="25">
        <f>E50</f>
        <v>155.625</v>
      </c>
    </row>
    <row r="51" spans="1:6" x14ac:dyDescent="0.3">
      <c r="B51">
        <v>100</v>
      </c>
      <c r="C51">
        <f>SUM(C2:C50)</f>
        <v>12450</v>
      </c>
      <c r="D51">
        <f>SUM(D2:D50)</f>
        <v>12449.999999999998</v>
      </c>
      <c r="E51">
        <f>SUM(E2:E50)</f>
        <v>12449.999999999998</v>
      </c>
      <c r="F51" s="25">
        <f>SUM(F2:F50)</f>
        <v>1059.1215000000002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93"/>
  <sheetViews>
    <sheetView workbookViewId="0">
      <selection sqref="A1:XFD1"/>
    </sheetView>
  </sheetViews>
  <sheetFormatPr defaultRowHeight="14.4" x14ac:dyDescent="0.3"/>
  <cols>
    <col min="2" max="2" width="12.33203125" customWidth="1"/>
    <col min="7" max="7" width="9.109375" style="1"/>
    <col min="8" max="11" width="9.109375" style="7"/>
    <col min="12" max="12" width="9.5546875" style="11" bestFit="1" customWidth="1"/>
    <col min="13" max="22" width="9.109375" style="7"/>
    <col min="24" max="27" width="9.109375" style="7"/>
    <col min="29" max="31" width="9.109375" style="7"/>
    <col min="34" max="37" width="9.109375" style="7"/>
    <col min="39" max="41" width="9.109375" style="7"/>
    <col min="42" max="42" width="9.5546875" bestFit="1" customWidth="1"/>
    <col min="44" max="47" width="9.109375" style="7"/>
    <col min="49" max="51" width="9.109375" style="7"/>
    <col min="52" max="52" width="9.109375" style="1"/>
    <col min="54" max="56" width="9.109375" style="7"/>
    <col min="57" max="57" width="9.109375" style="1"/>
    <col min="59" max="61" width="9.109375" style="7"/>
    <col min="62" max="62" width="9.5546875" bestFit="1" customWidth="1"/>
    <col min="64" max="66" width="9.109375" style="7"/>
    <col min="67" max="67" width="9.5546875" bestFit="1" customWidth="1"/>
    <col min="69" max="71" width="9.109375" style="7"/>
    <col min="72" max="72" width="9.5546875" bestFit="1" customWidth="1"/>
    <col min="74" max="76" width="9.109375" style="7"/>
    <col min="77" max="77" width="9.5546875" bestFit="1" customWidth="1"/>
    <col min="79" max="81" width="9.109375" style="7"/>
    <col min="82" max="82" width="9.5546875" bestFit="1" customWidth="1"/>
    <col min="84" max="86" width="9.109375" style="7"/>
    <col min="89" max="91" width="9.109375" style="7"/>
    <col min="94" max="96" width="9.109375" style="7"/>
    <col min="97" max="97" width="9.5546875" bestFit="1" customWidth="1"/>
    <col min="99" max="101" width="9.109375" style="7"/>
    <col min="104" max="106" width="9.109375" style="7"/>
    <col min="107" max="107" width="9.5546875" bestFit="1" customWidth="1"/>
    <col min="109" max="111" width="9.109375" style="7"/>
    <col min="114" max="116" width="9.109375" style="7"/>
    <col min="117" max="117" width="9.5546875" bestFit="1" customWidth="1"/>
    <col min="119" max="119" width="10.44140625" style="7" customWidth="1"/>
    <col min="120" max="121" width="9.109375" style="7"/>
    <col min="122" max="122" width="9.5546875" bestFit="1" customWidth="1"/>
    <col min="124" max="124" width="10.44140625" style="7" customWidth="1"/>
    <col min="125" max="126" width="9.109375" style="7"/>
    <col min="127" max="127" width="9.5546875" bestFit="1" customWidth="1"/>
    <col min="129" max="129" width="10.44140625" style="7" customWidth="1"/>
    <col min="130" max="131" width="9.109375" style="7"/>
    <col min="132" max="132" width="9.5546875" bestFit="1" customWidth="1"/>
    <col min="134" max="134" width="10.44140625" style="7" customWidth="1"/>
    <col min="135" max="136" width="9.109375" style="7"/>
    <col min="137" max="137" width="9.5546875" bestFit="1" customWidth="1"/>
    <col min="139" max="139" width="10.44140625" style="7" customWidth="1"/>
    <col min="140" max="141" width="9.109375" style="7"/>
    <col min="142" max="142" width="9.109375" style="1"/>
    <col min="144" max="144" width="10.44140625" style="7" customWidth="1"/>
    <col min="145" max="146" width="9.109375" style="7"/>
    <col min="149" max="149" width="10.44140625" style="7" customWidth="1"/>
    <col min="150" max="151" width="9.109375" style="7"/>
    <col min="154" max="154" width="10.44140625" style="7" customWidth="1"/>
    <col min="155" max="156" width="9.109375" style="7"/>
    <col min="159" max="159" width="10.44140625" style="7" customWidth="1"/>
    <col min="160" max="161" width="9.109375" style="7"/>
    <col min="164" max="164" width="10.44140625" style="7" customWidth="1"/>
    <col min="165" max="166" width="9.109375" style="7"/>
    <col min="169" max="169" width="10.44140625" style="7" customWidth="1"/>
    <col min="170" max="171" width="9.109375" style="7"/>
    <col min="174" max="174" width="10.44140625" style="7" customWidth="1"/>
    <col min="175" max="176" width="9.109375" style="7"/>
    <col min="179" max="179" width="10.44140625" style="7" customWidth="1"/>
    <col min="180" max="181" width="9.109375" style="7"/>
    <col min="184" max="184" width="10.44140625" style="7" customWidth="1"/>
    <col min="185" max="186" width="9.109375" style="7"/>
  </cols>
  <sheetData>
    <row r="1" spans="1:187" s="20" customFormat="1" ht="137.25" customHeight="1" x14ac:dyDescent="0.25">
      <c r="A1" s="20" t="s">
        <v>19</v>
      </c>
      <c r="B1" s="34" t="s">
        <v>22</v>
      </c>
      <c r="C1" s="34" t="s">
        <v>20</v>
      </c>
      <c r="D1" s="34" t="s">
        <v>26</v>
      </c>
      <c r="E1" s="36" t="s">
        <v>23</v>
      </c>
      <c r="F1" s="37" t="s">
        <v>24</v>
      </c>
      <c r="G1" s="30" t="s">
        <v>25</v>
      </c>
      <c r="H1" s="38" t="s">
        <v>20</v>
      </c>
      <c r="I1" s="39" t="s">
        <v>27</v>
      </c>
      <c r="J1" s="36" t="s">
        <v>23</v>
      </c>
      <c r="K1" s="38" t="s">
        <v>94</v>
      </c>
      <c r="L1" s="21" t="s">
        <v>95</v>
      </c>
      <c r="M1" s="38" t="s">
        <v>20</v>
      </c>
      <c r="N1" s="39" t="s">
        <v>30</v>
      </c>
      <c r="O1" s="36" t="s">
        <v>23</v>
      </c>
      <c r="P1" s="38" t="s">
        <v>28</v>
      </c>
      <c r="Q1" s="38" t="s">
        <v>29</v>
      </c>
      <c r="R1" s="38" t="s">
        <v>20</v>
      </c>
      <c r="S1" s="39" t="s">
        <v>33</v>
      </c>
      <c r="T1" s="36" t="s">
        <v>23</v>
      </c>
      <c r="U1" s="38" t="s">
        <v>31</v>
      </c>
      <c r="V1" s="38" t="s">
        <v>32</v>
      </c>
      <c r="W1" s="20" t="s">
        <v>20</v>
      </c>
      <c r="X1" s="39" t="s">
        <v>37</v>
      </c>
      <c r="Y1" s="36" t="s">
        <v>23</v>
      </c>
      <c r="Z1" s="38" t="s">
        <v>34</v>
      </c>
      <c r="AA1" s="38" t="s">
        <v>35</v>
      </c>
      <c r="AB1" s="20" t="s">
        <v>20</v>
      </c>
      <c r="AC1" s="39" t="s">
        <v>39</v>
      </c>
      <c r="AD1" s="36" t="s">
        <v>23</v>
      </c>
      <c r="AE1" s="38" t="s">
        <v>36</v>
      </c>
      <c r="AF1" s="40" t="s">
        <v>38</v>
      </c>
      <c r="AG1" s="20" t="s">
        <v>20</v>
      </c>
      <c r="AH1" s="39" t="s">
        <v>42</v>
      </c>
      <c r="AI1" s="36" t="s">
        <v>23</v>
      </c>
      <c r="AJ1" s="38" t="s">
        <v>41</v>
      </c>
      <c r="AK1" s="38" t="s">
        <v>40</v>
      </c>
      <c r="AL1" s="20" t="s">
        <v>20</v>
      </c>
      <c r="AM1" s="39" t="s">
        <v>45</v>
      </c>
      <c r="AN1" s="36" t="s">
        <v>23</v>
      </c>
      <c r="AO1" s="38" t="s">
        <v>43</v>
      </c>
      <c r="AP1" s="40" t="s">
        <v>44</v>
      </c>
      <c r="AQ1" s="20" t="s">
        <v>20</v>
      </c>
      <c r="AR1" s="39" t="s">
        <v>48</v>
      </c>
      <c r="AS1" s="36" t="s">
        <v>23</v>
      </c>
      <c r="AT1" s="38" t="s">
        <v>46</v>
      </c>
      <c r="AU1" s="41" t="s">
        <v>47</v>
      </c>
      <c r="AV1" s="20" t="s">
        <v>20</v>
      </c>
      <c r="AW1" s="39" t="s">
        <v>51</v>
      </c>
      <c r="AX1" s="36" t="s">
        <v>23</v>
      </c>
      <c r="AY1" s="38" t="s">
        <v>49</v>
      </c>
      <c r="AZ1" s="42" t="s">
        <v>50</v>
      </c>
      <c r="BA1" s="20" t="s">
        <v>20</v>
      </c>
      <c r="BB1" s="39" t="s">
        <v>54</v>
      </c>
      <c r="BC1" s="36" t="s">
        <v>23</v>
      </c>
      <c r="BD1" s="38" t="s">
        <v>52</v>
      </c>
      <c r="BE1" s="42" t="s">
        <v>53</v>
      </c>
      <c r="BF1" s="20" t="s">
        <v>20</v>
      </c>
      <c r="BG1" s="39" t="s">
        <v>55</v>
      </c>
      <c r="BH1" s="36" t="s">
        <v>23</v>
      </c>
      <c r="BI1" s="38" t="s">
        <v>56</v>
      </c>
      <c r="BJ1" s="20" t="s">
        <v>57</v>
      </c>
      <c r="BK1" s="20" t="s">
        <v>20</v>
      </c>
      <c r="BL1" s="39" t="s">
        <v>58</v>
      </c>
      <c r="BM1" s="36" t="s">
        <v>23</v>
      </c>
      <c r="BN1" s="38" t="s">
        <v>60</v>
      </c>
      <c r="BO1" s="43" t="s">
        <v>59</v>
      </c>
      <c r="BP1" s="20" t="s">
        <v>20</v>
      </c>
      <c r="BQ1" s="39" t="s">
        <v>61</v>
      </c>
      <c r="BR1" s="36" t="s">
        <v>23</v>
      </c>
      <c r="BS1" s="38" t="s">
        <v>62</v>
      </c>
      <c r="BT1" s="43" t="s">
        <v>63</v>
      </c>
      <c r="BU1" s="20" t="s">
        <v>20</v>
      </c>
      <c r="BV1" s="39" t="s">
        <v>64</v>
      </c>
      <c r="BW1" s="36" t="s">
        <v>23</v>
      </c>
      <c r="BX1" s="38" t="s">
        <v>65</v>
      </c>
      <c r="BY1" s="43" t="s">
        <v>66</v>
      </c>
      <c r="BZ1" s="20" t="s">
        <v>20</v>
      </c>
      <c r="CA1" s="39" t="s">
        <v>67</v>
      </c>
      <c r="CB1" s="36" t="s">
        <v>23</v>
      </c>
      <c r="CC1" s="38" t="s">
        <v>68</v>
      </c>
      <c r="CD1" s="43" t="s">
        <v>69</v>
      </c>
      <c r="CE1" s="20" t="s">
        <v>20</v>
      </c>
      <c r="CF1" s="39" t="s">
        <v>70</v>
      </c>
      <c r="CG1" s="36" t="s">
        <v>23</v>
      </c>
      <c r="CH1" s="38" t="s">
        <v>71</v>
      </c>
      <c r="CI1" s="43" t="s">
        <v>72</v>
      </c>
      <c r="CJ1" s="20" t="s">
        <v>20</v>
      </c>
      <c r="CK1" s="39" t="s">
        <v>73</v>
      </c>
      <c r="CL1" s="36" t="s">
        <v>23</v>
      </c>
      <c r="CM1" s="38" t="s">
        <v>74</v>
      </c>
      <c r="CN1" s="43" t="s">
        <v>75</v>
      </c>
      <c r="CO1" s="20" t="s">
        <v>20</v>
      </c>
      <c r="CP1" s="39" t="s">
        <v>76</v>
      </c>
      <c r="CQ1" s="36" t="s">
        <v>23</v>
      </c>
      <c r="CR1" s="38" t="s">
        <v>77</v>
      </c>
      <c r="CS1" s="43" t="s">
        <v>78</v>
      </c>
      <c r="CT1" s="20" t="s">
        <v>20</v>
      </c>
      <c r="CU1" s="39" t="s">
        <v>79</v>
      </c>
      <c r="CV1" s="36" t="s">
        <v>23</v>
      </c>
      <c r="CW1" s="38" t="s">
        <v>80</v>
      </c>
      <c r="CX1" s="43" t="s">
        <v>81</v>
      </c>
      <c r="CY1" s="20" t="s">
        <v>20</v>
      </c>
      <c r="CZ1" s="39" t="s">
        <v>82</v>
      </c>
      <c r="DA1" s="36" t="s">
        <v>23</v>
      </c>
      <c r="DB1" s="38" t="s">
        <v>83</v>
      </c>
      <c r="DC1" s="43" t="s">
        <v>84</v>
      </c>
      <c r="DD1" s="20" t="s">
        <v>20</v>
      </c>
      <c r="DE1" s="39" t="s">
        <v>85</v>
      </c>
      <c r="DF1" s="36" t="s">
        <v>23</v>
      </c>
      <c r="DG1" s="38" t="s">
        <v>86</v>
      </c>
      <c r="DH1" s="43" t="s">
        <v>87</v>
      </c>
      <c r="DI1" s="20" t="s">
        <v>20</v>
      </c>
      <c r="DJ1" s="39" t="s">
        <v>88</v>
      </c>
      <c r="DK1" s="36" t="s">
        <v>23</v>
      </c>
      <c r="DL1" s="38" t="s">
        <v>89</v>
      </c>
      <c r="DM1" s="43" t="s">
        <v>90</v>
      </c>
      <c r="DN1" s="20" t="s">
        <v>20</v>
      </c>
      <c r="DO1" s="39" t="s">
        <v>91</v>
      </c>
      <c r="DP1" s="36" t="s">
        <v>23</v>
      </c>
      <c r="DQ1" s="38" t="s">
        <v>92</v>
      </c>
      <c r="DR1" s="43" t="s">
        <v>93</v>
      </c>
      <c r="DS1" s="20" t="s">
        <v>20</v>
      </c>
      <c r="DT1" s="39" t="s">
        <v>97</v>
      </c>
      <c r="DU1" s="36" t="s">
        <v>23</v>
      </c>
      <c r="DV1" s="38" t="s">
        <v>96</v>
      </c>
      <c r="DW1" s="43" t="s">
        <v>98</v>
      </c>
      <c r="DX1" s="20" t="s">
        <v>20</v>
      </c>
      <c r="DY1" s="39" t="s">
        <v>99</v>
      </c>
      <c r="DZ1" s="36" t="s">
        <v>23</v>
      </c>
      <c r="EA1" s="38" t="s">
        <v>100</v>
      </c>
      <c r="EB1" s="43" t="s">
        <v>101</v>
      </c>
      <c r="EC1" s="20" t="s">
        <v>20</v>
      </c>
      <c r="ED1" s="39" t="s">
        <v>102</v>
      </c>
      <c r="EE1" s="36" t="s">
        <v>23</v>
      </c>
      <c r="EF1" s="38" t="s">
        <v>103</v>
      </c>
      <c r="EG1" s="43" t="s">
        <v>104</v>
      </c>
      <c r="EH1" s="20" t="s">
        <v>20</v>
      </c>
      <c r="EI1" s="39" t="s">
        <v>106</v>
      </c>
      <c r="EJ1" s="36" t="s">
        <v>23</v>
      </c>
      <c r="EK1" s="38" t="s">
        <v>105</v>
      </c>
      <c r="EL1" s="44" t="s">
        <v>107</v>
      </c>
      <c r="EM1" s="20" t="s">
        <v>20</v>
      </c>
      <c r="EN1" s="39" t="s">
        <v>109</v>
      </c>
      <c r="EO1" s="36" t="s">
        <v>23</v>
      </c>
      <c r="EP1" s="38" t="s">
        <v>108</v>
      </c>
      <c r="EQ1" s="20" t="s">
        <v>110</v>
      </c>
      <c r="ER1" s="20" t="s">
        <v>20</v>
      </c>
      <c r="ES1" s="39" t="s">
        <v>111</v>
      </c>
      <c r="ET1" s="36" t="s">
        <v>23</v>
      </c>
      <c r="EU1" s="38" t="s">
        <v>112</v>
      </c>
      <c r="EV1" s="43" t="s">
        <v>113</v>
      </c>
      <c r="EW1" s="20" t="s">
        <v>20</v>
      </c>
      <c r="EX1" s="39" t="s">
        <v>114</v>
      </c>
      <c r="EY1" s="36" t="s">
        <v>23</v>
      </c>
      <c r="EZ1" s="38" t="s">
        <v>115</v>
      </c>
      <c r="FA1" s="43" t="s">
        <v>116</v>
      </c>
      <c r="FB1" s="20" t="s">
        <v>20</v>
      </c>
      <c r="FC1" s="39" t="s">
        <v>117</v>
      </c>
      <c r="FD1" s="36" t="s">
        <v>23</v>
      </c>
      <c r="FE1" s="38" t="s">
        <v>118</v>
      </c>
      <c r="FF1" s="43" t="s">
        <v>119</v>
      </c>
      <c r="FG1" s="20" t="s">
        <v>20</v>
      </c>
      <c r="FH1" s="39" t="s">
        <v>120</v>
      </c>
      <c r="FI1" s="36" t="s">
        <v>23</v>
      </c>
      <c r="FJ1" s="38" t="s">
        <v>121</v>
      </c>
      <c r="FK1" s="43" t="s">
        <v>122</v>
      </c>
      <c r="FL1" s="20" t="s">
        <v>20</v>
      </c>
      <c r="FM1" s="39" t="s">
        <v>123</v>
      </c>
      <c r="FN1" s="36" t="s">
        <v>23</v>
      </c>
      <c r="FO1" s="38" t="s">
        <v>124</v>
      </c>
      <c r="FP1" s="43" t="s">
        <v>125</v>
      </c>
      <c r="FQ1" s="20" t="s">
        <v>20</v>
      </c>
      <c r="FR1" s="39" t="s">
        <v>126</v>
      </c>
      <c r="FS1" s="36" t="s">
        <v>23</v>
      </c>
      <c r="FT1" s="38" t="s">
        <v>127</v>
      </c>
      <c r="FU1" s="43" t="s">
        <v>128</v>
      </c>
      <c r="FV1" s="20" t="s">
        <v>20</v>
      </c>
      <c r="FW1" s="39" t="s">
        <v>129</v>
      </c>
      <c r="FX1" s="36" t="s">
        <v>23</v>
      </c>
      <c r="FY1" s="38" t="s">
        <v>130</v>
      </c>
      <c r="FZ1" s="43" t="s">
        <v>131</v>
      </c>
      <c r="GA1" s="20" t="s">
        <v>20</v>
      </c>
      <c r="GB1" s="39" t="s">
        <v>132</v>
      </c>
      <c r="GC1" s="36" t="s">
        <v>23</v>
      </c>
      <c r="GD1" s="38" t="s">
        <v>133</v>
      </c>
      <c r="GE1" s="43" t="s">
        <v>134</v>
      </c>
    </row>
    <row r="2" spans="1:187" ht="15" x14ac:dyDescent="0.25">
      <c r="A2">
        <v>16</v>
      </c>
      <c r="B2">
        <v>38</v>
      </c>
      <c r="C2" s="26">
        <v>8.9640000000000004</v>
      </c>
      <c r="D2">
        <f>B2+C2</f>
        <v>46.963999999999999</v>
      </c>
      <c r="E2" s="5">
        <f>D2*0.000431</f>
        <v>2.0241484000000001E-2</v>
      </c>
      <c r="F2" s="9">
        <f>D2-E2</f>
        <v>46.943758515999995</v>
      </c>
      <c r="G2" s="4"/>
      <c r="H2" s="27">
        <v>8.9640000000000004</v>
      </c>
      <c r="I2" s="11">
        <f>G2+H2</f>
        <v>8.9640000000000004</v>
      </c>
      <c r="J2" s="5">
        <f>I2*0.000431</f>
        <v>3.8634840000000004E-3</v>
      </c>
      <c r="K2" s="10">
        <f>I2-J2</f>
        <v>8.9601365160000004</v>
      </c>
      <c r="M2" s="27">
        <v>8.9640000000000004</v>
      </c>
      <c r="N2" s="11">
        <f>L2+M2</f>
        <v>8.9640000000000004</v>
      </c>
      <c r="O2" s="5">
        <f>N2*0.000431</f>
        <v>3.8634840000000004E-3</v>
      </c>
      <c r="P2" s="10">
        <f>N2-O2</f>
        <v>8.9601365160000004</v>
      </c>
      <c r="Q2" s="10"/>
      <c r="R2" s="27">
        <v>8.9640000000000004</v>
      </c>
      <c r="S2" s="11">
        <f>Q2+R2</f>
        <v>8.9640000000000004</v>
      </c>
      <c r="T2" s="5">
        <f>S2*0.000431</f>
        <v>3.8634840000000004E-3</v>
      </c>
      <c r="U2" s="10">
        <f>S2-T2</f>
        <v>8.9601365160000004</v>
      </c>
      <c r="V2" s="12"/>
      <c r="W2" s="26">
        <v>8.9640000000000004</v>
      </c>
      <c r="X2" s="11">
        <f>V2+W2</f>
        <v>8.9640000000000004</v>
      </c>
      <c r="Y2" s="5">
        <f>X2*0.000431</f>
        <v>3.8634840000000004E-3</v>
      </c>
      <c r="Z2" s="10">
        <f>X2-Y2</f>
        <v>8.9601365160000004</v>
      </c>
      <c r="AA2" s="10"/>
      <c r="AB2" s="26">
        <v>8.9640000000000004</v>
      </c>
      <c r="AC2" s="11">
        <f>AA2+AB2</f>
        <v>8.9640000000000004</v>
      </c>
      <c r="AD2" s="5">
        <f>AC2*0.000431</f>
        <v>3.8634840000000004E-3</v>
      </c>
      <c r="AE2" s="10">
        <f>AC2-AD2</f>
        <v>8.9601365160000004</v>
      </c>
      <c r="AF2" s="4"/>
      <c r="AG2" s="26">
        <v>8.9640000000000004</v>
      </c>
      <c r="AH2" s="11">
        <f>AF2+AG2</f>
        <v>8.9640000000000004</v>
      </c>
      <c r="AI2" s="5">
        <f>AH2*0.000431</f>
        <v>3.8634840000000004E-3</v>
      </c>
      <c r="AJ2" s="10">
        <f>AH2-AI2</f>
        <v>8.9601365160000004</v>
      </c>
      <c r="AK2" s="10"/>
      <c r="AL2" s="26">
        <v>8.9640000000000004</v>
      </c>
      <c r="AM2" s="11">
        <f>AK2+AL2</f>
        <v>8.9640000000000004</v>
      </c>
      <c r="AN2" s="5">
        <f>AM2*0.000431</f>
        <v>3.8634840000000004E-3</v>
      </c>
      <c r="AO2" s="10">
        <f>AM2-AN2</f>
        <v>8.9601365160000004</v>
      </c>
      <c r="AP2" s="4"/>
      <c r="AQ2" s="26">
        <v>8.9640000000000004</v>
      </c>
      <c r="AR2" s="11">
        <f>AP2+AQ2</f>
        <v>8.9640000000000004</v>
      </c>
      <c r="AS2" s="5">
        <f>AR2*0.000431</f>
        <v>3.8634840000000004E-3</v>
      </c>
      <c r="AT2" s="10">
        <f>AR2-AS2</f>
        <v>8.9601365160000004</v>
      </c>
      <c r="AU2" s="10"/>
      <c r="AV2" s="26">
        <v>8.9640000000000004</v>
      </c>
      <c r="AW2" s="11">
        <f>AU2+AV2</f>
        <v>8.9640000000000004</v>
      </c>
      <c r="AX2" s="5">
        <f>AW2*0.000431</f>
        <v>3.8634840000000004E-3</v>
      </c>
      <c r="AY2" s="10">
        <f>AW2-AX2</f>
        <v>8.9601365160000004</v>
      </c>
      <c r="BA2" s="26">
        <v>8.9640000000000004</v>
      </c>
      <c r="BB2" s="11">
        <f>AZ2+BA2</f>
        <v>8.9640000000000004</v>
      </c>
      <c r="BC2" s="5">
        <f>BB2*0.000431</f>
        <v>3.8634840000000004E-3</v>
      </c>
      <c r="BD2" s="10">
        <f>BB2-BC2</f>
        <v>8.9601365160000004</v>
      </c>
      <c r="BF2" s="26">
        <v>8.9640000000000004</v>
      </c>
      <c r="BG2" s="11">
        <f>BE2+BF2</f>
        <v>8.9640000000000004</v>
      </c>
      <c r="BH2" s="5">
        <f>BG2*0.000431</f>
        <v>3.8634840000000004E-3</v>
      </c>
      <c r="BI2" s="10">
        <f>BG2-BH2</f>
        <v>8.9601365160000004</v>
      </c>
      <c r="BK2" s="26">
        <v>8.9640000000000004</v>
      </c>
      <c r="BL2" s="11">
        <f>BJ2+BK2</f>
        <v>8.9640000000000004</v>
      </c>
      <c r="BM2" s="5">
        <f>BL2*0.000431</f>
        <v>3.8634840000000004E-3</v>
      </c>
      <c r="BN2" s="10">
        <f>BL2-BM2</f>
        <v>8.9601365160000004</v>
      </c>
      <c r="BP2" s="26">
        <v>8.9640000000000004</v>
      </c>
      <c r="BQ2" s="11">
        <f>BO2+BP2</f>
        <v>8.9640000000000004</v>
      </c>
      <c r="BR2" s="5">
        <f>BQ2*0.000431</f>
        <v>3.8634840000000004E-3</v>
      </c>
      <c r="BS2" s="10">
        <f>BQ2-BR2</f>
        <v>8.9601365160000004</v>
      </c>
      <c r="BU2" s="26">
        <v>8.9640000000000004</v>
      </c>
      <c r="BV2" s="11">
        <f>BT2+BU2</f>
        <v>8.9640000000000004</v>
      </c>
      <c r="BW2" s="5">
        <f>BV2*0.000431</f>
        <v>3.8634840000000004E-3</v>
      </c>
      <c r="BX2" s="10">
        <f>BV2-BW2</f>
        <v>8.9601365160000004</v>
      </c>
      <c r="BZ2" s="26">
        <v>8.9640000000000004</v>
      </c>
      <c r="CA2" s="11">
        <f>BY2+BZ2</f>
        <v>8.9640000000000004</v>
      </c>
      <c r="CB2" s="5">
        <f>CA2*0.000431</f>
        <v>3.8634840000000004E-3</v>
      </c>
      <c r="CC2" s="10">
        <f>CA2-CB2</f>
        <v>8.9601365160000004</v>
      </c>
      <c r="CE2" s="26">
        <v>8.9640000000000004</v>
      </c>
      <c r="CF2" s="11">
        <f>CD2+CE2</f>
        <v>8.9640000000000004</v>
      </c>
      <c r="CG2" s="5">
        <f>CF2*0.000431</f>
        <v>3.8634840000000004E-3</v>
      </c>
      <c r="CH2" s="10">
        <f>CF2-CG2</f>
        <v>8.9601365160000004</v>
      </c>
      <c r="CJ2" s="26">
        <v>8.9640000000000004</v>
      </c>
      <c r="CK2" s="11">
        <f>CI2+CJ2</f>
        <v>8.9640000000000004</v>
      </c>
      <c r="CL2" s="5">
        <f>CK2*0.000431</f>
        <v>3.8634840000000004E-3</v>
      </c>
      <c r="CM2" s="10">
        <f>CK2-CL2</f>
        <v>8.9601365160000004</v>
      </c>
      <c r="CO2" s="26">
        <v>8.9640000000000004</v>
      </c>
      <c r="CP2" s="11">
        <f>CN2+CO2</f>
        <v>8.9640000000000004</v>
      </c>
      <c r="CQ2" s="5">
        <f>CP2*0.000431</f>
        <v>3.8634840000000004E-3</v>
      </c>
      <c r="CR2" s="10">
        <f>CP2-CQ2</f>
        <v>8.9601365160000004</v>
      </c>
      <c r="CT2" s="26">
        <v>8.9640000000000004</v>
      </c>
      <c r="CU2" s="11">
        <f>CS2+CT2</f>
        <v>8.9640000000000004</v>
      </c>
      <c r="CV2" s="5">
        <f>CU2*0.000431</f>
        <v>3.8634840000000004E-3</v>
      </c>
      <c r="CW2" s="10">
        <f>CU2-CV2</f>
        <v>8.9601365160000004</v>
      </c>
      <c r="CY2" s="26">
        <v>8.9640000000000004</v>
      </c>
      <c r="CZ2" s="11">
        <f>CX2+CY2</f>
        <v>8.9640000000000004</v>
      </c>
      <c r="DA2" s="5">
        <f>CZ2*0.000431</f>
        <v>3.8634840000000004E-3</v>
      </c>
      <c r="DB2" s="10">
        <f>CZ2-DA2</f>
        <v>8.9601365160000004</v>
      </c>
      <c r="DD2" s="26">
        <v>8.9640000000000004</v>
      </c>
      <c r="DE2" s="11">
        <f>DC2+DD2</f>
        <v>8.9640000000000004</v>
      </c>
      <c r="DF2" s="5">
        <f>DE2*0.000431</f>
        <v>3.8634840000000004E-3</v>
      </c>
      <c r="DG2" s="10">
        <f>DE2-DF2</f>
        <v>8.9601365160000004</v>
      </c>
      <c r="DI2" s="26">
        <v>8.9640000000000004</v>
      </c>
      <c r="DJ2" s="11">
        <f>DH2+DI2</f>
        <v>8.9640000000000004</v>
      </c>
      <c r="DK2" s="5">
        <f>DJ2*0.000431</f>
        <v>3.8634840000000004E-3</v>
      </c>
      <c r="DL2" s="10">
        <f>DJ2-DK2</f>
        <v>8.9601365160000004</v>
      </c>
      <c r="DN2" s="26">
        <v>8.9640000000000004</v>
      </c>
      <c r="DO2" s="11">
        <f>DM2+DN2</f>
        <v>8.9640000000000004</v>
      </c>
      <c r="DP2" s="5">
        <f>DO2*0.000431</f>
        <v>3.8634840000000004E-3</v>
      </c>
      <c r="DQ2" s="10">
        <f>DO2-DP2</f>
        <v>8.9601365160000004</v>
      </c>
      <c r="DS2" s="26">
        <v>8.9640000000000004</v>
      </c>
      <c r="DT2" s="11">
        <f>DR2+DS2</f>
        <v>8.9640000000000004</v>
      </c>
      <c r="DU2" s="5">
        <f>DT2*0.000431</f>
        <v>3.8634840000000004E-3</v>
      </c>
      <c r="DV2" s="10">
        <f>DT2-DU2</f>
        <v>8.9601365160000004</v>
      </c>
      <c r="DX2" s="26">
        <v>8.9640000000000004</v>
      </c>
      <c r="DY2" s="11">
        <f>DW2+DX2</f>
        <v>8.9640000000000004</v>
      </c>
      <c r="DZ2" s="5">
        <f>DY2*0.000431</f>
        <v>3.8634840000000004E-3</v>
      </c>
      <c r="EA2" s="10">
        <f>DY2-DZ2</f>
        <v>8.9601365160000004</v>
      </c>
      <c r="EC2" s="26">
        <v>8.9640000000000004</v>
      </c>
      <c r="ED2" s="11">
        <f>EB2+EC2</f>
        <v>8.9640000000000004</v>
      </c>
      <c r="EE2" s="5">
        <f>ED2*0.000431</f>
        <v>3.8634840000000004E-3</v>
      </c>
      <c r="EF2" s="10">
        <f>ED2-EE2</f>
        <v>8.9601365160000004</v>
      </c>
      <c r="EH2" s="26">
        <v>8.9640000000000004</v>
      </c>
      <c r="EI2" s="11">
        <f>EG2+EH2</f>
        <v>8.9640000000000004</v>
      </c>
      <c r="EJ2" s="5">
        <f>EI2*0.000431</f>
        <v>3.8634840000000004E-3</v>
      </c>
      <c r="EK2" s="10">
        <f>EI2-EJ2</f>
        <v>8.9601365160000004</v>
      </c>
      <c r="EM2" s="26">
        <v>8.9640000000000004</v>
      </c>
      <c r="EN2" s="11">
        <f>EL2+EM2</f>
        <v>8.9640000000000004</v>
      </c>
      <c r="EO2" s="5">
        <f>EN2*0.000431</f>
        <v>3.8634840000000004E-3</v>
      </c>
      <c r="EP2" s="10">
        <f>EN2-EO2</f>
        <v>8.9601365160000004</v>
      </c>
      <c r="ER2" s="26">
        <v>8.9640000000000004</v>
      </c>
      <c r="ES2" s="11">
        <f>EQ2+ER2</f>
        <v>8.9640000000000004</v>
      </c>
      <c r="ET2" s="5">
        <f>ES2*0.000431</f>
        <v>3.8634840000000004E-3</v>
      </c>
      <c r="EU2" s="10">
        <f>ES2-ET2</f>
        <v>8.9601365160000004</v>
      </c>
      <c r="EW2" s="26">
        <v>8.9640000000000004</v>
      </c>
      <c r="EX2" s="11">
        <f>EV2+EW2</f>
        <v>8.9640000000000004</v>
      </c>
      <c r="EY2" s="5">
        <f>EX2*0.000431</f>
        <v>3.8634840000000004E-3</v>
      </c>
      <c r="EZ2" s="10">
        <f>EX2-EY2</f>
        <v>8.9601365160000004</v>
      </c>
      <c r="FB2" s="26">
        <v>8.9640000000000004</v>
      </c>
      <c r="FC2" s="11">
        <f>FA2+FB2</f>
        <v>8.9640000000000004</v>
      </c>
      <c r="FD2" s="5">
        <f>FC2*0.000431</f>
        <v>3.8634840000000004E-3</v>
      </c>
      <c r="FE2" s="10">
        <f>FC2-FD2</f>
        <v>8.9601365160000004</v>
      </c>
      <c r="FG2" s="26">
        <v>8.9640000000000004</v>
      </c>
      <c r="FH2" s="11">
        <f>FF2+FG2</f>
        <v>8.9640000000000004</v>
      </c>
      <c r="FI2" s="5">
        <f>FH2*0.000431</f>
        <v>3.8634840000000004E-3</v>
      </c>
      <c r="FJ2" s="10">
        <f>FH2-FI2</f>
        <v>8.9601365160000004</v>
      </c>
      <c r="FL2" s="26">
        <v>8.9640000000000004</v>
      </c>
      <c r="FM2" s="11">
        <f>FK2+FL2</f>
        <v>8.9640000000000004</v>
      </c>
      <c r="FN2" s="5">
        <f>FM2*0.000431</f>
        <v>3.8634840000000004E-3</v>
      </c>
      <c r="FO2" s="10">
        <f>FM2-FN2</f>
        <v>8.9601365160000004</v>
      </c>
      <c r="FQ2" s="26">
        <v>8.9640000000000004</v>
      </c>
      <c r="FR2" s="11">
        <f>FP2+FQ2</f>
        <v>8.9640000000000004</v>
      </c>
      <c r="FS2" s="5">
        <f>FR2*0.000431</f>
        <v>3.8634840000000004E-3</v>
      </c>
      <c r="FT2" s="10">
        <f>FR2-FS2</f>
        <v>8.9601365160000004</v>
      </c>
      <c r="FV2" s="26">
        <v>8.9640000000000004</v>
      </c>
      <c r="FW2" s="11">
        <f>FU2+FV2</f>
        <v>8.9640000000000004</v>
      </c>
      <c r="FX2" s="5">
        <f>FW2*0.000431</f>
        <v>3.8634840000000004E-3</v>
      </c>
      <c r="FY2" s="10">
        <f>FW2-FX2</f>
        <v>8.9601365160000004</v>
      </c>
      <c r="GA2" s="26">
        <v>8.9640000000000004</v>
      </c>
      <c r="GB2" s="11">
        <f>FZ2+GA2</f>
        <v>8.9640000000000004</v>
      </c>
      <c r="GC2" s="5">
        <f>GB2*0.000431</f>
        <v>3.8634840000000004E-3</v>
      </c>
      <c r="GD2" s="10">
        <f>GB2-GC2</f>
        <v>8.9601365160000004</v>
      </c>
    </row>
    <row r="3" spans="1:187" ht="15" x14ac:dyDescent="0.25">
      <c r="A3">
        <v>17</v>
      </c>
      <c r="B3">
        <v>39</v>
      </c>
      <c r="C3" s="26">
        <v>8.9640000000000004</v>
      </c>
      <c r="D3">
        <f t="shared" ref="D3:D66" si="0">B3+C3</f>
        <v>47.963999999999999</v>
      </c>
      <c r="E3" s="5">
        <f>D3*0.000431</f>
        <v>2.0672484000000001E-2</v>
      </c>
      <c r="F3" s="9">
        <f t="shared" ref="F3:F66" si="1">D3-E3</f>
        <v>47.943327515999997</v>
      </c>
      <c r="G3" s="4">
        <f>F2</f>
        <v>46.943758515999995</v>
      </c>
      <c r="H3" s="27">
        <v>8.9640000000000004</v>
      </c>
      <c r="I3" s="11">
        <f t="shared" ref="I3:I66" si="2">G3+H3</f>
        <v>55.907758515999994</v>
      </c>
      <c r="J3" s="5">
        <f>I3*0.000431</f>
        <v>2.4096243920395999E-2</v>
      </c>
      <c r="K3" s="10">
        <f>I3-J3</f>
        <v>55.883662272079597</v>
      </c>
      <c r="L3" s="12">
        <f>K2</f>
        <v>8.9601365160000004</v>
      </c>
      <c r="M3" s="27">
        <v>8.9640000000000004</v>
      </c>
      <c r="N3" s="11">
        <f t="shared" ref="N3:N66" si="3">L3+M3</f>
        <v>17.924136516000001</v>
      </c>
      <c r="O3" s="5">
        <f>N3*0.000431</f>
        <v>7.7253028383960009E-3</v>
      </c>
      <c r="P3" s="10">
        <f t="shared" ref="P3:P66" si="4">N3-O3</f>
        <v>17.916411213161606</v>
      </c>
      <c r="Q3" s="10">
        <f>P2</f>
        <v>8.9601365160000004</v>
      </c>
      <c r="R3" s="27">
        <v>8.9640000000000004</v>
      </c>
      <c r="S3" s="11">
        <f t="shared" ref="S3:S66" si="5">Q3+R3</f>
        <v>17.924136516000001</v>
      </c>
      <c r="T3" s="5">
        <f>S3*0.000431</f>
        <v>7.7253028383960009E-3</v>
      </c>
      <c r="U3" s="10">
        <f t="shared" ref="U3:U66" si="6">S3-T3</f>
        <v>17.916411213161606</v>
      </c>
      <c r="V3" s="12">
        <f>U2</f>
        <v>8.9601365160000004</v>
      </c>
      <c r="W3" s="26">
        <v>8.9640000000000004</v>
      </c>
      <c r="X3" s="11">
        <f t="shared" ref="X3:X66" si="7">V3+W3</f>
        <v>17.924136516000001</v>
      </c>
      <c r="Y3" s="5">
        <f>X3*0.000431</f>
        <v>7.7253028383960009E-3</v>
      </c>
      <c r="Z3" s="10">
        <f t="shared" ref="Z3:Z66" si="8">X3-Y3</f>
        <v>17.916411213161606</v>
      </c>
      <c r="AA3" s="10">
        <f>Z2</f>
        <v>8.9601365160000004</v>
      </c>
      <c r="AB3" s="26">
        <v>8.9640000000000004</v>
      </c>
      <c r="AC3" s="11">
        <f t="shared" ref="AC3:AC66" si="9">AA3+AB3</f>
        <v>17.924136516000001</v>
      </c>
      <c r="AD3" s="5">
        <f>AC3*0.000431</f>
        <v>7.7253028383960009E-3</v>
      </c>
      <c r="AE3" s="10">
        <f t="shared" ref="AE3:AE66" si="10">AC3-AD3</f>
        <v>17.916411213161606</v>
      </c>
      <c r="AF3" s="1">
        <f>AE2</f>
        <v>8.9601365160000004</v>
      </c>
      <c r="AG3" s="26">
        <v>8.9640000000000004</v>
      </c>
      <c r="AH3" s="11">
        <f t="shared" ref="AH3:AH66" si="11">AF3+AG3</f>
        <v>17.924136516000001</v>
      </c>
      <c r="AI3" s="5">
        <f>AH3*0.000431</f>
        <v>7.7253028383960009E-3</v>
      </c>
      <c r="AJ3" s="10">
        <f t="shared" ref="AJ3:AJ66" si="12">AH3-AI3</f>
        <v>17.916411213161606</v>
      </c>
      <c r="AK3" s="10">
        <f>AJ2</f>
        <v>8.9601365160000004</v>
      </c>
      <c r="AL3" s="26">
        <v>8.9640000000000004</v>
      </c>
      <c r="AM3" s="11">
        <f t="shared" ref="AM3:AM66" si="13">AK3+AL3</f>
        <v>17.924136516000001</v>
      </c>
      <c r="AN3" s="5">
        <f>AM3*0.000431</f>
        <v>7.7253028383960009E-3</v>
      </c>
      <c r="AO3" s="10">
        <f t="shared" ref="AO3:AO66" si="14">AM3-AN3</f>
        <v>17.916411213161606</v>
      </c>
      <c r="AP3" s="4">
        <f>AO2</f>
        <v>8.9601365160000004</v>
      </c>
      <c r="AQ3" s="26">
        <v>8.9640000000000004</v>
      </c>
      <c r="AR3" s="11">
        <f t="shared" ref="AR3:AR66" si="15">AP3+AQ3</f>
        <v>17.924136516000001</v>
      </c>
      <c r="AS3" s="5">
        <f>AR3*0.000431</f>
        <v>7.7253028383960009E-3</v>
      </c>
      <c r="AT3" s="10">
        <f t="shared" ref="AT3:AT66" si="16">AR3-AS3</f>
        <v>17.916411213161606</v>
      </c>
      <c r="AU3" s="10">
        <f>AT2</f>
        <v>8.9601365160000004</v>
      </c>
      <c r="AV3" s="26">
        <v>8.9640000000000004</v>
      </c>
      <c r="AW3" s="11">
        <f t="shared" ref="AW3:AW66" si="17">AU3+AV3</f>
        <v>17.924136516000001</v>
      </c>
      <c r="AX3" s="5">
        <f>AW3*0.000431</f>
        <v>7.7253028383960009E-3</v>
      </c>
      <c r="AY3" s="10">
        <f t="shared" ref="AY3:AY66" si="18">AW3-AX3</f>
        <v>17.916411213161606</v>
      </c>
      <c r="AZ3" s="1">
        <f>AY2</f>
        <v>8.9601365160000004</v>
      </c>
      <c r="BA3" s="26">
        <v>8.9640000000000004</v>
      </c>
      <c r="BB3" s="11">
        <f t="shared" ref="BB3:BB66" si="19">AZ3+BA3</f>
        <v>17.924136516000001</v>
      </c>
      <c r="BC3" s="5">
        <f>BB3*0.000431</f>
        <v>7.7253028383960009E-3</v>
      </c>
      <c r="BD3" s="10">
        <f t="shared" ref="BD3:BD66" si="20">BB3-BC3</f>
        <v>17.916411213161606</v>
      </c>
      <c r="BE3" s="1">
        <f>BD2</f>
        <v>8.9601365160000004</v>
      </c>
      <c r="BF3" s="26">
        <v>8.9640000000000004</v>
      </c>
      <c r="BG3" s="11">
        <f t="shared" ref="BG3:BG66" si="21">BE3+BF3</f>
        <v>17.924136516000001</v>
      </c>
      <c r="BH3" s="5">
        <f>BG3*0.000431</f>
        <v>7.7253028383960009E-3</v>
      </c>
      <c r="BI3" s="10">
        <f t="shared" ref="BI3:BI66" si="22">BG3-BH3</f>
        <v>17.916411213161606</v>
      </c>
      <c r="BJ3" s="1">
        <f>BI2</f>
        <v>8.9601365160000004</v>
      </c>
      <c r="BK3" s="26">
        <v>8.9640000000000004</v>
      </c>
      <c r="BL3" s="11">
        <f t="shared" ref="BL3:BL66" si="23">BJ3+BK3</f>
        <v>17.924136516000001</v>
      </c>
      <c r="BM3" s="5">
        <f>BL3*0.000431</f>
        <v>7.7253028383960009E-3</v>
      </c>
      <c r="BN3" s="10">
        <f t="shared" ref="BN3:BN66" si="24">BL3-BM3</f>
        <v>17.916411213161606</v>
      </c>
      <c r="BO3" s="1">
        <f>BN2</f>
        <v>8.9601365160000004</v>
      </c>
      <c r="BP3" s="26">
        <v>8.9640000000000004</v>
      </c>
      <c r="BQ3" s="11">
        <f t="shared" ref="BQ3:BQ66" si="25">BO3+BP3</f>
        <v>17.924136516000001</v>
      </c>
      <c r="BR3" s="5">
        <f>BQ3*0.000431</f>
        <v>7.7253028383960009E-3</v>
      </c>
      <c r="BS3" s="10">
        <f t="shared" ref="BS3:BS66" si="26">BQ3-BR3</f>
        <v>17.916411213161606</v>
      </c>
      <c r="BT3" s="1">
        <f>BS2</f>
        <v>8.9601365160000004</v>
      </c>
      <c r="BU3" s="26">
        <v>8.9640000000000004</v>
      </c>
      <c r="BV3" s="11">
        <f t="shared" ref="BV3:BV66" si="27">BT3+BU3</f>
        <v>17.924136516000001</v>
      </c>
      <c r="BW3" s="5">
        <f>BV3*0.000431</f>
        <v>7.7253028383960009E-3</v>
      </c>
      <c r="BX3" s="10">
        <f t="shared" ref="BX3:BX66" si="28">BV3-BW3</f>
        <v>17.916411213161606</v>
      </c>
      <c r="BY3" s="1">
        <f>BX2</f>
        <v>8.9601365160000004</v>
      </c>
      <c r="BZ3" s="26">
        <v>8.9640000000000004</v>
      </c>
      <c r="CA3" s="11">
        <f t="shared" ref="CA3:CA66" si="29">BY3+BZ3</f>
        <v>17.924136516000001</v>
      </c>
      <c r="CB3" s="5">
        <f>CA3*0.000431</f>
        <v>7.7253028383960009E-3</v>
      </c>
      <c r="CC3" s="10">
        <f t="shared" ref="CC3:CC66" si="30">CA3-CB3</f>
        <v>17.916411213161606</v>
      </c>
      <c r="CD3" s="1">
        <f>CC2</f>
        <v>8.9601365160000004</v>
      </c>
      <c r="CE3" s="26">
        <v>8.9640000000000004</v>
      </c>
      <c r="CF3" s="11">
        <f t="shared" ref="CF3:CF66" si="31">CD3+CE3</f>
        <v>17.924136516000001</v>
      </c>
      <c r="CG3" s="5">
        <f>CF3*0.000431</f>
        <v>7.7253028383960009E-3</v>
      </c>
      <c r="CH3" s="10">
        <f t="shared" ref="CH3:CH66" si="32">CF3-CG3</f>
        <v>17.916411213161606</v>
      </c>
      <c r="CI3" s="1">
        <f>CH2</f>
        <v>8.9601365160000004</v>
      </c>
      <c r="CJ3" s="26">
        <v>8.9640000000000004</v>
      </c>
      <c r="CK3" s="11">
        <f t="shared" ref="CK3:CK66" si="33">CI3+CJ3</f>
        <v>17.924136516000001</v>
      </c>
      <c r="CL3" s="5">
        <f>CK3*0.000431</f>
        <v>7.7253028383960009E-3</v>
      </c>
      <c r="CM3" s="10">
        <f t="shared" ref="CM3:CM66" si="34">CK3-CL3</f>
        <v>17.916411213161606</v>
      </c>
      <c r="CN3" s="1">
        <f>CM2</f>
        <v>8.9601365160000004</v>
      </c>
      <c r="CO3" s="26">
        <v>8.9640000000000004</v>
      </c>
      <c r="CP3" s="11">
        <f t="shared" ref="CP3:CP66" si="35">CN3+CO3</f>
        <v>17.924136516000001</v>
      </c>
      <c r="CQ3" s="5">
        <f>CP3*0.000431</f>
        <v>7.7253028383960009E-3</v>
      </c>
      <c r="CR3" s="10">
        <f t="shared" ref="CR3:CR66" si="36">CP3-CQ3</f>
        <v>17.916411213161606</v>
      </c>
      <c r="CS3" s="1">
        <f>CR2</f>
        <v>8.9601365160000004</v>
      </c>
      <c r="CT3" s="26">
        <v>8.9640000000000004</v>
      </c>
      <c r="CU3" s="11">
        <f t="shared" ref="CU3:CU66" si="37">CS3+CT3</f>
        <v>17.924136516000001</v>
      </c>
      <c r="CV3" s="5">
        <f>CU3*0.000431</f>
        <v>7.7253028383960009E-3</v>
      </c>
      <c r="CW3" s="10">
        <f t="shared" ref="CW3:CW66" si="38">CU3-CV3</f>
        <v>17.916411213161606</v>
      </c>
      <c r="CX3" s="1">
        <f>CW2</f>
        <v>8.9601365160000004</v>
      </c>
      <c r="CY3" s="26">
        <v>8.9640000000000004</v>
      </c>
      <c r="CZ3" s="11">
        <f t="shared" ref="CZ3:CZ66" si="39">CX3+CY3</f>
        <v>17.924136516000001</v>
      </c>
      <c r="DA3" s="5">
        <f>CZ3*0.000431</f>
        <v>7.7253028383960009E-3</v>
      </c>
      <c r="DB3" s="10">
        <f t="shared" ref="DB3:DB66" si="40">CZ3-DA3</f>
        <v>17.916411213161606</v>
      </c>
      <c r="DC3" s="1">
        <f>DB2</f>
        <v>8.9601365160000004</v>
      </c>
      <c r="DD3" s="26">
        <v>8.9640000000000004</v>
      </c>
      <c r="DE3" s="11">
        <f>DC3+DD3</f>
        <v>17.924136516000001</v>
      </c>
      <c r="DF3" s="5">
        <f>DE3*0.000431</f>
        <v>7.7253028383960009E-3</v>
      </c>
      <c r="DG3" s="10">
        <f>DE3-DF3</f>
        <v>17.916411213161606</v>
      </c>
      <c r="DH3" s="1">
        <f>DG2</f>
        <v>8.9601365160000004</v>
      </c>
      <c r="DI3" s="26">
        <v>8.9640000000000004</v>
      </c>
      <c r="DJ3" s="11">
        <f t="shared" ref="DJ3:DJ66" si="41">DH3+DI3</f>
        <v>17.924136516000001</v>
      </c>
      <c r="DK3" s="5">
        <f>DJ3*0.000431</f>
        <v>7.7253028383960009E-3</v>
      </c>
      <c r="DL3" s="10">
        <f t="shared" ref="DL3:DL66" si="42">DJ3-DK3</f>
        <v>17.916411213161606</v>
      </c>
      <c r="DM3" s="1">
        <f>DL2</f>
        <v>8.9601365160000004</v>
      </c>
      <c r="DN3" s="26">
        <v>8.9640000000000004</v>
      </c>
      <c r="DO3" s="11">
        <f t="shared" ref="DO3:DO66" si="43">DM3+DN3</f>
        <v>17.924136516000001</v>
      </c>
      <c r="DP3" s="5">
        <f>DO3*0.000431</f>
        <v>7.7253028383960009E-3</v>
      </c>
      <c r="DQ3" s="10">
        <f t="shared" ref="DQ3:DQ66" si="44">DO3-DP3</f>
        <v>17.916411213161606</v>
      </c>
      <c r="DR3" s="1">
        <f>DQ2</f>
        <v>8.9601365160000004</v>
      </c>
      <c r="DS3" s="26">
        <v>8.9640000000000004</v>
      </c>
      <c r="DT3" s="11">
        <f t="shared" ref="DT3:DT66" si="45">DR3+DS3</f>
        <v>17.924136516000001</v>
      </c>
      <c r="DU3" s="5">
        <f>DT3*0.000431</f>
        <v>7.7253028383960009E-3</v>
      </c>
      <c r="DV3" s="10">
        <f t="shared" ref="DV3:DV66" si="46">DT3-DU3</f>
        <v>17.916411213161606</v>
      </c>
      <c r="DW3" s="1">
        <f>DV2</f>
        <v>8.9601365160000004</v>
      </c>
      <c r="DX3" s="26">
        <v>8.9640000000000004</v>
      </c>
      <c r="DY3" s="11">
        <f t="shared" ref="DY3:DY66" si="47">DW3+DX3</f>
        <v>17.924136516000001</v>
      </c>
      <c r="DZ3" s="5">
        <f>DY3*0.000431</f>
        <v>7.7253028383960009E-3</v>
      </c>
      <c r="EA3" s="10">
        <f t="shared" ref="EA3:EA66" si="48">DY3-DZ3</f>
        <v>17.916411213161606</v>
      </c>
      <c r="EB3" s="1">
        <f>EA2</f>
        <v>8.9601365160000004</v>
      </c>
      <c r="EC3" s="26">
        <v>8.9640000000000004</v>
      </c>
      <c r="ED3" s="11">
        <f t="shared" ref="ED3:ED66" si="49">EB3+EC3</f>
        <v>17.924136516000001</v>
      </c>
      <c r="EE3" s="5">
        <f>ED3*0.000431</f>
        <v>7.7253028383960009E-3</v>
      </c>
      <c r="EF3" s="10">
        <f t="shared" ref="EF3:EF66" si="50">ED3-EE3</f>
        <v>17.916411213161606</v>
      </c>
      <c r="EG3" s="1">
        <f>EF2</f>
        <v>8.9601365160000004</v>
      </c>
      <c r="EH3" s="26">
        <v>8.9640000000000004</v>
      </c>
      <c r="EI3" s="11">
        <f t="shared" ref="EI3:EI66" si="51">EG3+EH3</f>
        <v>17.924136516000001</v>
      </c>
      <c r="EJ3" s="5">
        <f>EI3*0.000431</f>
        <v>7.7253028383960009E-3</v>
      </c>
      <c r="EK3" s="10">
        <f t="shared" ref="EK3:EK66" si="52">EI3-EJ3</f>
        <v>17.916411213161606</v>
      </c>
      <c r="EL3" s="1">
        <f>EK2</f>
        <v>8.9601365160000004</v>
      </c>
      <c r="EM3" s="26">
        <v>8.9640000000000004</v>
      </c>
      <c r="EN3" s="11">
        <f t="shared" ref="EN3:EN66" si="53">EL3+EM3</f>
        <v>17.924136516000001</v>
      </c>
      <c r="EO3" s="5">
        <f>EN3*0.000431</f>
        <v>7.7253028383960009E-3</v>
      </c>
      <c r="EP3" s="10">
        <f t="shared" ref="EP3:EP66" si="54">EN3-EO3</f>
        <v>17.916411213161606</v>
      </c>
      <c r="EQ3" s="1">
        <f>EP2</f>
        <v>8.9601365160000004</v>
      </c>
      <c r="ER3" s="26">
        <v>8.9640000000000004</v>
      </c>
      <c r="ES3" s="11">
        <f t="shared" ref="ES3:ES66" si="55">EQ3+ER3</f>
        <v>17.924136516000001</v>
      </c>
      <c r="ET3" s="5">
        <f>ES3*0.000431</f>
        <v>7.7253028383960009E-3</v>
      </c>
      <c r="EU3" s="10">
        <f t="shared" ref="EU3:EU66" si="56">ES3-ET3</f>
        <v>17.916411213161606</v>
      </c>
      <c r="EV3" s="1">
        <f>EU2</f>
        <v>8.9601365160000004</v>
      </c>
      <c r="EW3" s="26">
        <v>8.9640000000000004</v>
      </c>
      <c r="EX3" s="11">
        <f t="shared" ref="EX3:EX66" si="57">EV3+EW3</f>
        <v>17.924136516000001</v>
      </c>
      <c r="EY3" s="5">
        <f>EX3*0.000431</f>
        <v>7.7253028383960009E-3</v>
      </c>
      <c r="EZ3" s="10">
        <f t="shared" ref="EZ3:EZ66" si="58">EX3-EY3</f>
        <v>17.916411213161606</v>
      </c>
      <c r="FA3" s="1">
        <f>EZ2</f>
        <v>8.9601365160000004</v>
      </c>
      <c r="FB3" s="26">
        <v>8.9640000000000004</v>
      </c>
      <c r="FC3" s="11">
        <f t="shared" ref="FC3:FC66" si="59">FA3+FB3</f>
        <v>17.924136516000001</v>
      </c>
      <c r="FD3" s="5">
        <f>FC3*0.000431</f>
        <v>7.7253028383960009E-3</v>
      </c>
      <c r="FE3" s="10">
        <f t="shared" ref="FE3:FE66" si="60">FC3-FD3</f>
        <v>17.916411213161606</v>
      </c>
      <c r="FF3" s="1">
        <f>FE2</f>
        <v>8.9601365160000004</v>
      </c>
      <c r="FG3" s="26">
        <v>8.9640000000000004</v>
      </c>
      <c r="FH3" s="11">
        <f t="shared" ref="FH3:FH66" si="61">FF3+FG3</f>
        <v>17.924136516000001</v>
      </c>
      <c r="FI3" s="5">
        <f>FH3*0.000431</f>
        <v>7.7253028383960009E-3</v>
      </c>
      <c r="FJ3" s="10">
        <f t="shared" ref="FJ3:FJ66" si="62">FH3-FI3</f>
        <v>17.916411213161606</v>
      </c>
      <c r="FK3" s="1">
        <f>FJ2</f>
        <v>8.9601365160000004</v>
      </c>
      <c r="FL3" s="26">
        <v>8.9640000000000004</v>
      </c>
      <c r="FM3" s="11">
        <f t="shared" ref="FM3:FM66" si="63">FK3+FL3</f>
        <v>17.924136516000001</v>
      </c>
      <c r="FN3" s="5">
        <f>FM3*0.000431</f>
        <v>7.7253028383960009E-3</v>
      </c>
      <c r="FO3" s="10">
        <f t="shared" ref="FO3:FO66" si="64">FM3-FN3</f>
        <v>17.916411213161606</v>
      </c>
      <c r="FP3" s="1">
        <f>FO2</f>
        <v>8.9601365160000004</v>
      </c>
      <c r="FQ3" s="26">
        <v>8.9640000000000004</v>
      </c>
      <c r="FR3" s="11">
        <f t="shared" ref="FR3:FR66" si="65">FP3+FQ3</f>
        <v>17.924136516000001</v>
      </c>
      <c r="FS3" s="5">
        <f>FR3*0.000431</f>
        <v>7.7253028383960009E-3</v>
      </c>
      <c r="FT3" s="10">
        <f t="shared" ref="FT3:FT66" si="66">FR3-FS3</f>
        <v>17.916411213161606</v>
      </c>
      <c r="FU3" s="1">
        <f>FT2</f>
        <v>8.9601365160000004</v>
      </c>
      <c r="FV3" s="26">
        <v>8.9640000000000004</v>
      </c>
      <c r="FW3" s="11">
        <f t="shared" ref="FW3:FW66" si="67">FU3+FV3</f>
        <v>17.924136516000001</v>
      </c>
      <c r="FX3" s="5">
        <f>FW3*0.000431</f>
        <v>7.7253028383960009E-3</v>
      </c>
      <c r="FY3" s="10">
        <f t="shared" ref="FY3:FY66" si="68">FW3-FX3</f>
        <v>17.916411213161606</v>
      </c>
      <c r="FZ3" s="1">
        <f>FY2</f>
        <v>8.9601365160000004</v>
      </c>
      <c r="GA3" s="26">
        <v>8.9640000000000004</v>
      </c>
      <c r="GB3" s="11">
        <f t="shared" ref="GB3:GB66" si="69">FZ3+GA3</f>
        <v>17.924136516000001</v>
      </c>
      <c r="GC3" s="5">
        <f>GB3*0.000431</f>
        <v>7.7253028383960009E-3</v>
      </c>
      <c r="GD3" s="10">
        <f t="shared" ref="GD3:GD66" si="70">GB3-GC3</f>
        <v>17.916411213161606</v>
      </c>
      <c r="GE3" s="1">
        <f>GD2</f>
        <v>8.9601365160000004</v>
      </c>
    </row>
    <row r="4" spans="1:187" ht="15" x14ac:dyDescent="0.25">
      <c r="A4">
        <v>18</v>
      </c>
      <c r="B4">
        <v>39</v>
      </c>
      <c r="C4" s="26">
        <v>8.9640000000000004</v>
      </c>
      <c r="D4">
        <f t="shared" si="0"/>
        <v>47.963999999999999</v>
      </c>
      <c r="E4" s="5">
        <f>D4*0.000431</f>
        <v>2.0672484000000001E-2</v>
      </c>
      <c r="F4" s="9">
        <f t="shared" si="1"/>
        <v>47.943327515999997</v>
      </c>
      <c r="G4" s="4">
        <f t="shared" ref="G4:G67" si="71">F3</f>
        <v>47.943327515999997</v>
      </c>
      <c r="H4" s="27">
        <v>8.9640000000000004</v>
      </c>
      <c r="I4" s="11">
        <f t="shared" si="2"/>
        <v>56.907327515999995</v>
      </c>
      <c r="J4" s="5">
        <f>I4*0.000431</f>
        <v>2.4527058159395997E-2</v>
      </c>
      <c r="K4" s="10">
        <f t="shared" ref="K4:K66" si="72">I4-J4</f>
        <v>56.882800457840602</v>
      </c>
      <c r="L4" s="12">
        <f t="shared" ref="L4:L67" si="73">K3</f>
        <v>55.883662272079597</v>
      </c>
      <c r="M4" s="27">
        <v>8.9640000000000004</v>
      </c>
      <c r="N4" s="11">
        <f t="shared" si="3"/>
        <v>64.847662272079603</v>
      </c>
      <c r="O4" s="5">
        <f>N4*0.000431</f>
        <v>2.7949342439266309E-2</v>
      </c>
      <c r="P4" s="10">
        <f t="shared" si="4"/>
        <v>64.819712929640332</v>
      </c>
      <c r="Q4" s="10">
        <f t="shared" ref="Q4:Q67" si="74">P3</f>
        <v>17.916411213161606</v>
      </c>
      <c r="R4" s="27">
        <v>8.9640000000000004</v>
      </c>
      <c r="S4" s="11">
        <f t="shared" si="5"/>
        <v>26.880411213161608</v>
      </c>
      <c r="T4" s="5">
        <f>S4*0.000431</f>
        <v>1.1585457232872654E-2</v>
      </c>
      <c r="U4" s="10">
        <f t="shared" si="6"/>
        <v>26.868825755928736</v>
      </c>
      <c r="V4" s="12">
        <f t="shared" ref="V4:V67" si="75">U3</f>
        <v>17.916411213161606</v>
      </c>
      <c r="W4" s="26">
        <v>8.9640000000000004</v>
      </c>
      <c r="X4" s="11">
        <f t="shared" si="7"/>
        <v>26.880411213161608</v>
      </c>
      <c r="Y4" s="5">
        <f>X4*0.000431</f>
        <v>1.1585457232872654E-2</v>
      </c>
      <c r="Z4" s="10">
        <f t="shared" si="8"/>
        <v>26.868825755928736</v>
      </c>
      <c r="AA4" s="10">
        <f t="shared" ref="AA4:AA67" si="76">Z3</f>
        <v>17.916411213161606</v>
      </c>
      <c r="AB4" s="26">
        <v>8.9640000000000004</v>
      </c>
      <c r="AC4" s="11">
        <f t="shared" si="9"/>
        <v>26.880411213161608</v>
      </c>
      <c r="AD4" s="5">
        <f>AC4*0.000431</f>
        <v>1.1585457232872654E-2</v>
      </c>
      <c r="AE4" s="10">
        <f t="shared" si="10"/>
        <v>26.868825755928736</v>
      </c>
      <c r="AF4" s="1">
        <f t="shared" ref="AF4:AF67" si="77">AE3</f>
        <v>17.916411213161606</v>
      </c>
      <c r="AG4" s="26">
        <v>8.9640000000000004</v>
      </c>
      <c r="AH4" s="11">
        <f t="shared" si="11"/>
        <v>26.880411213161608</v>
      </c>
      <c r="AI4" s="5">
        <f>AH4*0.000431</f>
        <v>1.1585457232872654E-2</v>
      </c>
      <c r="AJ4" s="10">
        <f t="shared" si="12"/>
        <v>26.868825755928736</v>
      </c>
      <c r="AK4" s="10">
        <f t="shared" ref="AK4:AK67" si="78">AJ3</f>
        <v>17.916411213161606</v>
      </c>
      <c r="AL4" s="26">
        <v>8.9640000000000004</v>
      </c>
      <c r="AM4" s="11">
        <f t="shared" si="13"/>
        <v>26.880411213161608</v>
      </c>
      <c r="AN4" s="5">
        <f>AM4*0.000431</f>
        <v>1.1585457232872654E-2</v>
      </c>
      <c r="AO4" s="10">
        <f t="shared" si="14"/>
        <v>26.868825755928736</v>
      </c>
      <c r="AP4" s="4">
        <f t="shared" ref="AP4:AP67" si="79">AO3</f>
        <v>17.916411213161606</v>
      </c>
      <c r="AQ4" s="26">
        <v>8.9640000000000004</v>
      </c>
      <c r="AR4" s="11">
        <f t="shared" si="15"/>
        <v>26.880411213161608</v>
      </c>
      <c r="AS4" s="5">
        <f>AR4*0.000431</f>
        <v>1.1585457232872654E-2</v>
      </c>
      <c r="AT4" s="10">
        <f t="shared" si="16"/>
        <v>26.868825755928736</v>
      </c>
      <c r="AU4" s="10">
        <f t="shared" ref="AU4:AU67" si="80">AT3</f>
        <v>17.916411213161606</v>
      </c>
      <c r="AV4" s="26">
        <v>8.9640000000000004</v>
      </c>
      <c r="AW4" s="11">
        <f t="shared" si="17"/>
        <v>26.880411213161608</v>
      </c>
      <c r="AX4" s="5">
        <f>AW4*0.000431</f>
        <v>1.1585457232872654E-2</v>
      </c>
      <c r="AY4" s="10">
        <f t="shared" si="18"/>
        <v>26.868825755928736</v>
      </c>
      <c r="AZ4" s="1">
        <f t="shared" ref="AZ4:AZ67" si="81">AY3</f>
        <v>17.916411213161606</v>
      </c>
      <c r="BA4" s="26">
        <v>8.9640000000000004</v>
      </c>
      <c r="BB4" s="11">
        <f t="shared" si="19"/>
        <v>26.880411213161608</v>
      </c>
      <c r="BC4" s="5">
        <f>BB4*0.000431</f>
        <v>1.1585457232872654E-2</v>
      </c>
      <c r="BD4" s="10">
        <f t="shared" si="20"/>
        <v>26.868825755928736</v>
      </c>
      <c r="BE4" s="1">
        <f t="shared" ref="BE4:BE67" si="82">BD3</f>
        <v>17.916411213161606</v>
      </c>
      <c r="BF4" s="26">
        <v>8.9640000000000004</v>
      </c>
      <c r="BG4" s="11">
        <f t="shared" si="21"/>
        <v>26.880411213161608</v>
      </c>
      <c r="BH4" s="5">
        <f>BG4*0.000431</f>
        <v>1.1585457232872654E-2</v>
      </c>
      <c r="BI4" s="10">
        <f t="shared" si="22"/>
        <v>26.868825755928736</v>
      </c>
      <c r="BJ4" s="1">
        <f t="shared" ref="BJ4:BJ67" si="83">BI3</f>
        <v>17.916411213161606</v>
      </c>
      <c r="BK4" s="26">
        <v>8.9640000000000004</v>
      </c>
      <c r="BL4" s="11">
        <f t="shared" si="23"/>
        <v>26.880411213161608</v>
      </c>
      <c r="BM4" s="5">
        <f>BL4*0.000431</f>
        <v>1.1585457232872654E-2</v>
      </c>
      <c r="BN4" s="10">
        <f t="shared" si="24"/>
        <v>26.868825755928736</v>
      </c>
      <c r="BO4" s="1">
        <f t="shared" ref="BO4:BO67" si="84">BN3</f>
        <v>17.916411213161606</v>
      </c>
      <c r="BP4" s="26">
        <v>8.9640000000000004</v>
      </c>
      <c r="BQ4" s="11">
        <f t="shared" si="25"/>
        <v>26.880411213161608</v>
      </c>
      <c r="BR4" s="5">
        <f>BQ4*0.000431</f>
        <v>1.1585457232872654E-2</v>
      </c>
      <c r="BS4" s="10">
        <f t="shared" si="26"/>
        <v>26.868825755928736</v>
      </c>
      <c r="BT4" s="1">
        <f t="shared" ref="BT4:BT67" si="85">BS3</f>
        <v>17.916411213161606</v>
      </c>
      <c r="BU4" s="26">
        <v>8.9640000000000004</v>
      </c>
      <c r="BV4" s="11">
        <f t="shared" si="27"/>
        <v>26.880411213161608</v>
      </c>
      <c r="BW4" s="5">
        <f>BV4*0.000431</f>
        <v>1.1585457232872654E-2</v>
      </c>
      <c r="BX4" s="10">
        <f t="shared" si="28"/>
        <v>26.868825755928736</v>
      </c>
      <c r="BY4" s="1">
        <f t="shared" ref="BY4:BY67" si="86">BX3</f>
        <v>17.916411213161606</v>
      </c>
      <c r="BZ4" s="26">
        <v>8.9640000000000004</v>
      </c>
      <c r="CA4" s="11">
        <f t="shared" si="29"/>
        <v>26.880411213161608</v>
      </c>
      <c r="CB4" s="5">
        <f>CA4*0.000431</f>
        <v>1.1585457232872654E-2</v>
      </c>
      <c r="CC4" s="10">
        <f t="shared" si="30"/>
        <v>26.868825755928736</v>
      </c>
      <c r="CD4" s="1">
        <f t="shared" ref="CD4:CD67" si="87">CC3</f>
        <v>17.916411213161606</v>
      </c>
      <c r="CE4" s="26">
        <v>8.9640000000000004</v>
      </c>
      <c r="CF4" s="11">
        <f t="shared" si="31"/>
        <v>26.880411213161608</v>
      </c>
      <c r="CG4" s="5">
        <f>CF4*0.000431</f>
        <v>1.1585457232872654E-2</v>
      </c>
      <c r="CH4" s="10">
        <f t="shared" si="32"/>
        <v>26.868825755928736</v>
      </c>
      <c r="CI4" s="1">
        <f t="shared" ref="CI4:CI67" si="88">CH3</f>
        <v>17.916411213161606</v>
      </c>
      <c r="CJ4" s="26">
        <v>8.9640000000000004</v>
      </c>
      <c r="CK4" s="11">
        <f t="shared" si="33"/>
        <v>26.880411213161608</v>
      </c>
      <c r="CL4" s="5">
        <f>CK4*0.000431</f>
        <v>1.1585457232872654E-2</v>
      </c>
      <c r="CM4" s="10">
        <f t="shared" si="34"/>
        <v>26.868825755928736</v>
      </c>
      <c r="CN4" s="1">
        <f t="shared" ref="CN4:CN67" si="89">CM3</f>
        <v>17.916411213161606</v>
      </c>
      <c r="CO4" s="26">
        <v>8.9640000000000004</v>
      </c>
      <c r="CP4" s="11">
        <f t="shared" si="35"/>
        <v>26.880411213161608</v>
      </c>
      <c r="CQ4" s="5">
        <f>CP4*0.000431</f>
        <v>1.1585457232872654E-2</v>
      </c>
      <c r="CR4" s="10">
        <f t="shared" si="36"/>
        <v>26.868825755928736</v>
      </c>
      <c r="CS4" s="1">
        <f t="shared" ref="CS4:CS67" si="90">CR3</f>
        <v>17.916411213161606</v>
      </c>
      <c r="CT4" s="26">
        <v>8.9640000000000004</v>
      </c>
      <c r="CU4" s="11">
        <f t="shared" si="37"/>
        <v>26.880411213161608</v>
      </c>
      <c r="CV4" s="5">
        <f>CU4*0.000431</f>
        <v>1.1585457232872654E-2</v>
      </c>
      <c r="CW4" s="10">
        <f t="shared" si="38"/>
        <v>26.868825755928736</v>
      </c>
      <c r="CX4" s="1">
        <f t="shared" ref="CX4:CX67" si="91">CW3</f>
        <v>17.916411213161606</v>
      </c>
      <c r="CY4" s="26">
        <v>8.9640000000000004</v>
      </c>
      <c r="CZ4" s="11">
        <f t="shared" si="39"/>
        <v>26.880411213161608</v>
      </c>
      <c r="DA4" s="5">
        <f>CZ4*0.000431</f>
        <v>1.1585457232872654E-2</v>
      </c>
      <c r="DB4" s="10">
        <f t="shared" si="40"/>
        <v>26.868825755928736</v>
      </c>
      <c r="DC4" s="1">
        <f t="shared" ref="DC4:DC67" si="92">DB3</f>
        <v>17.916411213161606</v>
      </c>
      <c r="DD4" s="26">
        <v>8.9640000000000004</v>
      </c>
      <c r="DE4" s="11">
        <f t="shared" ref="DE4:DE66" si="93">DC4+DD4</f>
        <v>26.880411213161608</v>
      </c>
      <c r="DF4" s="5">
        <f>DE4*0.000431</f>
        <v>1.1585457232872654E-2</v>
      </c>
      <c r="DG4" s="10">
        <f t="shared" ref="DG4:DG66" si="94">DE4-DF4</f>
        <v>26.868825755928736</v>
      </c>
      <c r="DH4" s="1">
        <f t="shared" ref="DH4:DH67" si="95">DG3</f>
        <v>17.916411213161606</v>
      </c>
      <c r="DI4" s="26">
        <v>8.9640000000000004</v>
      </c>
      <c r="DJ4" s="11">
        <f t="shared" si="41"/>
        <v>26.880411213161608</v>
      </c>
      <c r="DK4" s="5">
        <f>DJ4*0.000431</f>
        <v>1.1585457232872654E-2</v>
      </c>
      <c r="DL4" s="10">
        <f t="shared" si="42"/>
        <v>26.868825755928736</v>
      </c>
      <c r="DM4" s="1">
        <f t="shared" ref="DM4:DM67" si="96">DL3</f>
        <v>17.916411213161606</v>
      </c>
      <c r="DN4" s="26">
        <v>8.9640000000000004</v>
      </c>
      <c r="DO4" s="11">
        <f t="shared" si="43"/>
        <v>26.880411213161608</v>
      </c>
      <c r="DP4" s="5">
        <f>DO4*0.000431</f>
        <v>1.1585457232872654E-2</v>
      </c>
      <c r="DQ4" s="10">
        <f t="shared" si="44"/>
        <v>26.868825755928736</v>
      </c>
      <c r="DR4" s="1">
        <f t="shared" ref="DR4:DR67" si="97">DQ3</f>
        <v>17.916411213161606</v>
      </c>
      <c r="DS4" s="26">
        <v>8.9640000000000004</v>
      </c>
      <c r="DT4" s="11">
        <f t="shared" si="45"/>
        <v>26.880411213161608</v>
      </c>
      <c r="DU4" s="5">
        <f>DT4*0.000431</f>
        <v>1.1585457232872654E-2</v>
      </c>
      <c r="DV4" s="10">
        <f t="shared" si="46"/>
        <v>26.868825755928736</v>
      </c>
      <c r="DW4" s="1">
        <f t="shared" ref="DW4:DW67" si="98">DV3</f>
        <v>17.916411213161606</v>
      </c>
      <c r="DX4" s="26">
        <v>8.9640000000000004</v>
      </c>
      <c r="DY4" s="11">
        <f t="shared" si="47"/>
        <v>26.880411213161608</v>
      </c>
      <c r="DZ4" s="5">
        <f>DY4*0.000431</f>
        <v>1.1585457232872654E-2</v>
      </c>
      <c r="EA4" s="10">
        <f t="shared" si="48"/>
        <v>26.868825755928736</v>
      </c>
      <c r="EB4" s="1">
        <f t="shared" ref="EB4:EB67" si="99">EA3</f>
        <v>17.916411213161606</v>
      </c>
      <c r="EC4" s="26">
        <v>8.9640000000000004</v>
      </c>
      <c r="ED4" s="11">
        <f t="shared" si="49"/>
        <v>26.880411213161608</v>
      </c>
      <c r="EE4" s="5">
        <f>ED4*0.000431</f>
        <v>1.1585457232872654E-2</v>
      </c>
      <c r="EF4" s="10">
        <f t="shared" si="50"/>
        <v>26.868825755928736</v>
      </c>
      <c r="EG4" s="1">
        <f t="shared" ref="EG4:EG67" si="100">EF3</f>
        <v>17.916411213161606</v>
      </c>
      <c r="EH4" s="26">
        <v>8.9640000000000004</v>
      </c>
      <c r="EI4" s="11">
        <f t="shared" si="51"/>
        <v>26.880411213161608</v>
      </c>
      <c r="EJ4" s="5">
        <f>EI4*0.000431</f>
        <v>1.1585457232872654E-2</v>
      </c>
      <c r="EK4" s="10">
        <f t="shared" si="52"/>
        <v>26.868825755928736</v>
      </c>
      <c r="EL4" s="1">
        <f t="shared" ref="EL4:EL67" si="101">EK3</f>
        <v>17.916411213161606</v>
      </c>
      <c r="EM4" s="26">
        <v>8.9640000000000004</v>
      </c>
      <c r="EN4" s="11">
        <f t="shared" si="53"/>
        <v>26.880411213161608</v>
      </c>
      <c r="EO4" s="5">
        <f>EN4*0.000431</f>
        <v>1.1585457232872654E-2</v>
      </c>
      <c r="EP4" s="10">
        <f t="shared" si="54"/>
        <v>26.868825755928736</v>
      </c>
      <c r="EQ4" s="1">
        <f t="shared" ref="EQ4:EQ67" si="102">EP3</f>
        <v>17.916411213161606</v>
      </c>
      <c r="ER4" s="26">
        <v>8.9640000000000004</v>
      </c>
      <c r="ES4" s="11">
        <f t="shared" si="55"/>
        <v>26.880411213161608</v>
      </c>
      <c r="ET4" s="5">
        <f>ES4*0.000431</f>
        <v>1.1585457232872654E-2</v>
      </c>
      <c r="EU4" s="10">
        <f t="shared" si="56"/>
        <v>26.868825755928736</v>
      </c>
      <c r="EV4" s="1">
        <f t="shared" ref="EV4:EV67" si="103">EU3</f>
        <v>17.916411213161606</v>
      </c>
      <c r="EW4" s="26">
        <v>8.9640000000000004</v>
      </c>
      <c r="EX4" s="11">
        <f t="shared" si="57"/>
        <v>26.880411213161608</v>
      </c>
      <c r="EY4" s="5">
        <f>EX4*0.000431</f>
        <v>1.1585457232872654E-2</v>
      </c>
      <c r="EZ4" s="10">
        <f t="shared" si="58"/>
        <v>26.868825755928736</v>
      </c>
      <c r="FA4" s="1">
        <f t="shared" ref="FA4:FA67" si="104">EZ3</f>
        <v>17.916411213161606</v>
      </c>
      <c r="FB4" s="26">
        <v>8.9640000000000004</v>
      </c>
      <c r="FC4" s="11">
        <f t="shared" si="59"/>
        <v>26.880411213161608</v>
      </c>
      <c r="FD4" s="5">
        <f>FC4*0.000431</f>
        <v>1.1585457232872654E-2</v>
      </c>
      <c r="FE4" s="10">
        <f t="shared" si="60"/>
        <v>26.868825755928736</v>
      </c>
      <c r="FF4" s="1">
        <f t="shared" ref="FF4:FF67" si="105">FE3</f>
        <v>17.916411213161606</v>
      </c>
      <c r="FG4" s="26">
        <v>8.9640000000000004</v>
      </c>
      <c r="FH4" s="11">
        <f t="shared" si="61"/>
        <v>26.880411213161608</v>
      </c>
      <c r="FI4" s="5">
        <f>FH4*0.000431</f>
        <v>1.1585457232872654E-2</v>
      </c>
      <c r="FJ4" s="10">
        <f t="shared" si="62"/>
        <v>26.868825755928736</v>
      </c>
      <c r="FK4" s="1">
        <f t="shared" ref="FK4:FK67" si="106">FJ3</f>
        <v>17.916411213161606</v>
      </c>
      <c r="FL4" s="26">
        <v>8.9640000000000004</v>
      </c>
      <c r="FM4" s="11">
        <f t="shared" si="63"/>
        <v>26.880411213161608</v>
      </c>
      <c r="FN4" s="5">
        <f>FM4*0.000431</f>
        <v>1.1585457232872654E-2</v>
      </c>
      <c r="FO4" s="10">
        <f t="shared" si="64"/>
        <v>26.868825755928736</v>
      </c>
      <c r="FP4" s="1">
        <f t="shared" ref="FP4:FP67" si="107">FO3</f>
        <v>17.916411213161606</v>
      </c>
      <c r="FQ4" s="26">
        <v>8.9640000000000004</v>
      </c>
      <c r="FR4" s="11">
        <f t="shared" si="65"/>
        <v>26.880411213161608</v>
      </c>
      <c r="FS4" s="5">
        <f>FR4*0.000431</f>
        <v>1.1585457232872654E-2</v>
      </c>
      <c r="FT4" s="10">
        <f t="shared" si="66"/>
        <v>26.868825755928736</v>
      </c>
      <c r="FU4" s="1">
        <f t="shared" ref="FU4:FU67" si="108">FT3</f>
        <v>17.916411213161606</v>
      </c>
      <c r="FV4" s="26">
        <v>8.9640000000000004</v>
      </c>
      <c r="FW4" s="11">
        <f t="shared" si="67"/>
        <v>26.880411213161608</v>
      </c>
      <c r="FX4" s="5">
        <f>FW4*0.000431</f>
        <v>1.1585457232872654E-2</v>
      </c>
      <c r="FY4" s="10">
        <f t="shared" si="68"/>
        <v>26.868825755928736</v>
      </c>
      <c r="FZ4" s="1">
        <f t="shared" ref="FZ4:FZ67" si="109">FY3</f>
        <v>17.916411213161606</v>
      </c>
      <c r="GA4" s="26">
        <v>8.9640000000000004</v>
      </c>
      <c r="GB4" s="11">
        <f t="shared" si="69"/>
        <v>26.880411213161608</v>
      </c>
      <c r="GC4" s="5">
        <f>GB4*0.000431</f>
        <v>1.1585457232872654E-2</v>
      </c>
      <c r="GD4" s="10">
        <f t="shared" si="70"/>
        <v>26.868825755928736</v>
      </c>
      <c r="GE4" s="1">
        <f t="shared" ref="GE4:GE67" si="110">GD3</f>
        <v>17.916411213161606</v>
      </c>
    </row>
    <row r="5" spans="1:187" ht="15" x14ac:dyDescent="0.25">
      <c r="A5">
        <v>19</v>
      </c>
      <c r="B5">
        <v>39</v>
      </c>
      <c r="C5" s="26">
        <v>8.9640000000000004</v>
      </c>
      <c r="D5">
        <f t="shared" si="0"/>
        <v>47.963999999999999</v>
      </c>
      <c r="E5" s="5">
        <f>D5*0.000431</f>
        <v>2.0672484000000001E-2</v>
      </c>
      <c r="F5" s="9">
        <f t="shared" si="1"/>
        <v>47.943327515999997</v>
      </c>
      <c r="G5" s="4">
        <f t="shared" si="71"/>
        <v>47.943327515999997</v>
      </c>
      <c r="H5" s="27">
        <v>8.9640000000000004</v>
      </c>
      <c r="I5" s="11">
        <f t="shared" si="2"/>
        <v>56.907327515999995</v>
      </c>
      <c r="J5" s="5">
        <f>I5*0.000431</f>
        <v>2.4527058159395997E-2</v>
      </c>
      <c r="K5" s="10">
        <f t="shared" si="72"/>
        <v>56.882800457840602</v>
      </c>
      <c r="L5" s="12">
        <f t="shared" si="73"/>
        <v>56.882800457840602</v>
      </c>
      <c r="M5" s="27">
        <v>8.9640000000000004</v>
      </c>
      <c r="N5" s="11">
        <f t="shared" si="3"/>
        <v>65.846800457840601</v>
      </c>
      <c r="O5" s="5">
        <f>N5*0.000431</f>
        <v>2.83799709973293E-2</v>
      </c>
      <c r="P5" s="10">
        <f t="shared" si="4"/>
        <v>65.818420486843266</v>
      </c>
      <c r="Q5" s="10">
        <f t="shared" si="74"/>
        <v>64.819712929640332</v>
      </c>
      <c r="R5" s="27">
        <v>8.9640000000000004</v>
      </c>
      <c r="S5" s="11">
        <f t="shared" si="5"/>
        <v>73.78371292964033</v>
      </c>
      <c r="T5" s="5">
        <f>S5*0.000431</f>
        <v>3.1800780272674981E-2</v>
      </c>
      <c r="U5" s="10">
        <f t="shared" si="6"/>
        <v>73.751912149367655</v>
      </c>
      <c r="V5" s="12">
        <f t="shared" si="75"/>
        <v>26.868825755928736</v>
      </c>
      <c r="W5" s="26">
        <v>8.9640000000000004</v>
      </c>
      <c r="X5" s="11">
        <f t="shared" si="7"/>
        <v>35.832825755928738</v>
      </c>
      <c r="Y5" s="5">
        <f>X5*0.000431</f>
        <v>1.5443947900805286E-2</v>
      </c>
      <c r="Z5" s="10">
        <f t="shared" si="8"/>
        <v>35.817381808027932</v>
      </c>
      <c r="AA5" s="10">
        <f t="shared" si="76"/>
        <v>26.868825755928736</v>
      </c>
      <c r="AB5" s="26">
        <v>8.9640000000000004</v>
      </c>
      <c r="AC5" s="11">
        <f t="shared" si="9"/>
        <v>35.832825755928738</v>
      </c>
      <c r="AD5" s="5">
        <f>AC5*0.000431</f>
        <v>1.5443947900805286E-2</v>
      </c>
      <c r="AE5" s="10">
        <f t="shared" si="10"/>
        <v>35.817381808027932</v>
      </c>
      <c r="AF5" s="1">
        <f t="shared" si="77"/>
        <v>26.868825755928736</v>
      </c>
      <c r="AG5" s="26">
        <v>8.9640000000000004</v>
      </c>
      <c r="AH5" s="11">
        <f t="shared" si="11"/>
        <v>35.832825755928738</v>
      </c>
      <c r="AI5" s="5">
        <f>AH5*0.000431</f>
        <v>1.5443947900805286E-2</v>
      </c>
      <c r="AJ5" s="10">
        <f t="shared" si="12"/>
        <v>35.817381808027932</v>
      </c>
      <c r="AK5" s="10">
        <f t="shared" si="78"/>
        <v>26.868825755928736</v>
      </c>
      <c r="AL5" s="26">
        <v>8.9640000000000004</v>
      </c>
      <c r="AM5" s="11">
        <f t="shared" si="13"/>
        <v>35.832825755928738</v>
      </c>
      <c r="AN5" s="5">
        <f>AM5*0.000431</f>
        <v>1.5443947900805286E-2</v>
      </c>
      <c r="AO5" s="10">
        <f t="shared" si="14"/>
        <v>35.817381808027932</v>
      </c>
      <c r="AP5" s="4">
        <f t="shared" si="79"/>
        <v>26.868825755928736</v>
      </c>
      <c r="AQ5" s="26">
        <v>8.9640000000000004</v>
      </c>
      <c r="AR5" s="11">
        <f t="shared" si="15"/>
        <v>35.832825755928738</v>
      </c>
      <c r="AS5" s="5">
        <f>AR5*0.000431</f>
        <v>1.5443947900805286E-2</v>
      </c>
      <c r="AT5" s="10">
        <f t="shared" si="16"/>
        <v>35.817381808027932</v>
      </c>
      <c r="AU5" s="10">
        <f t="shared" si="80"/>
        <v>26.868825755928736</v>
      </c>
      <c r="AV5" s="26">
        <v>8.9640000000000004</v>
      </c>
      <c r="AW5" s="11">
        <f t="shared" si="17"/>
        <v>35.832825755928738</v>
      </c>
      <c r="AX5" s="5">
        <f>AW5*0.000431</f>
        <v>1.5443947900805286E-2</v>
      </c>
      <c r="AY5" s="10">
        <f t="shared" si="18"/>
        <v>35.817381808027932</v>
      </c>
      <c r="AZ5" s="1">
        <f t="shared" si="81"/>
        <v>26.868825755928736</v>
      </c>
      <c r="BA5" s="26">
        <v>8.9640000000000004</v>
      </c>
      <c r="BB5" s="11">
        <f t="shared" si="19"/>
        <v>35.832825755928738</v>
      </c>
      <c r="BC5" s="5">
        <f>BB5*0.000431</f>
        <v>1.5443947900805286E-2</v>
      </c>
      <c r="BD5" s="10">
        <f t="shared" si="20"/>
        <v>35.817381808027932</v>
      </c>
      <c r="BE5" s="1">
        <f t="shared" si="82"/>
        <v>26.868825755928736</v>
      </c>
      <c r="BF5" s="26">
        <v>8.9640000000000004</v>
      </c>
      <c r="BG5" s="11">
        <f t="shared" si="21"/>
        <v>35.832825755928738</v>
      </c>
      <c r="BH5" s="5">
        <f>BG5*0.000431</f>
        <v>1.5443947900805286E-2</v>
      </c>
      <c r="BI5" s="10">
        <f t="shared" si="22"/>
        <v>35.817381808027932</v>
      </c>
      <c r="BJ5" s="1">
        <f t="shared" si="83"/>
        <v>26.868825755928736</v>
      </c>
      <c r="BK5" s="26">
        <v>8.9640000000000004</v>
      </c>
      <c r="BL5" s="11">
        <f t="shared" si="23"/>
        <v>35.832825755928738</v>
      </c>
      <c r="BM5" s="5">
        <f>BL5*0.000431</f>
        <v>1.5443947900805286E-2</v>
      </c>
      <c r="BN5" s="10">
        <f t="shared" si="24"/>
        <v>35.817381808027932</v>
      </c>
      <c r="BO5" s="1">
        <f t="shared" si="84"/>
        <v>26.868825755928736</v>
      </c>
      <c r="BP5" s="26">
        <v>8.9640000000000004</v>
      </c>
      <c r="BQ5" s="11">
        <f t="shared" si="25"/>
        <v>35.832825755928738</v>
      </c>
      <c r="BR5" s="5">
        <f>BQ5*0.000431</f>
        <v>1.5443947900805286E-2</v>
      </c>
      <c r="BS5" s="10">
        <f t="shared" si="26"/>
        <v>35.817381808027932</v>
      </c>
      <c r="BT5" s="1">
        <f t="shared" si="85"/>
        <v>26.868825755928736</v>
      </c>
      <c r="BU5" s="26">
        <v>8.9640000000000004</v>
      </c>
      <c r="BV5" s="11">
        <f t="shared" si="27"/>
        <v>35.832825755928738</v>
      </c>
      <c r="BW5" s="5">
        <f>BV5*0.000431</f>
        <v>1.5443947900805286E-2</v>
      </c>
      <c r="BX5" s="10">
        <f t="shared" si="28"/>
        <v>35.817381808027932</v>
      </c>
      <c r="BY5" s="1">
        <f t="shared" si="86"/>
        <v>26.868825755928736</v>
      </c>
      <c r="BZ5" s="26">
        <v>8.9640000000000004</v>
      </c>
      <c r="CA5" s="11">
        <f t="shared" si="29"/>
        <v>35.832825755928738</v>
      </c>
      <c r="CB5" s="5">
        <f>CA5*0.000431</f>
        <v>1.5443947900805286E-2</v>
      </c>
      <c r="CC5" s="10">
        <f t="shared" si="30"/>
        <v>35.817381808027932</v>
      </c>
      <c r="CD5" s="1">
        <f t="shared" si="87"/>
        <v>26.868825755928736</v>
      </c>
      <c r="CE5" s="26">
        <v>8.9640000000000004</v>
      </c>
      <c r="CF5" s="11">
        <f t="shared" si="31"/>
        <v>35.832825755928738</v>
      </c>
      <c r="CG5" s="5">
        <f>CF5*0.000431</f>
        <v>1.5443947900805286E-2</v>
      </c>
      <c r="CH5" s="10">
        <f t="shared" si="32"/>
        <v>35.817381808027932</v>
      </c>
      <c r="CI5" s="1">
        <f t="shared" si="88"/>
        <v>26.868825755928736</v>
      </c>
      <c r="CJ5" s="26">
        <v>8.9640000000000004</v>
      </c>
      <c r="CK5" s="11">
        <f t="shared" si="33"/>
        <v>35.832825755928738</v>
      </c>
      <c r="CL5" s="5">
        <f>CK5*0.000431</f>
        <v>1.5443947900805286E-2</v>
      </c>
      <c r="CM5" s="10">
        <f t="shared" si="34"/>
        <v>35.817381808027932</v>
      </c>
      <c r="CN5" s="1">
        <f t="shared" si="89"/>
        <v>26.868825755928736</v>
      </c>
      <c r="CO5" s="26">
        <v>8.9640000000000004</v>
      </c>
      <c r="CP5" s="11">
        <f t="shared" si="35"/>
        <v>35.832825755928738</v>
      </c>
      <c r="CQ5" s="5">
        <f>CP5*0.000431</f>
        <v>1.5443947900805286E-2</v>
      </c>
      <c r="CR5" s="10">
        <f t="shared" si="36"/>
        <v>35.817381808027932</v>
      </c>
      <c r="CS5" s="1">
        <f t="shared" si="90"/>
        <v>26.868825755928736</v>
      </c>
      <c r="CT5" s="26">
        <v>8.9640000000000004</v>
      </c>
      <c r="CU5" s="11">
        <f t="shared" si="37"/>
        <v>35.832825755928738</v>
      </c>
      <c r="CV5" s="5">
        <f>CU5*0.000431</f>
        <v>1.5443947900805286E-2</v>
      </c>
      <c r="CW5" s="10">
        <f t="shared" si="38"/>
        <v>35.817381808027932</v>
      </c>
      <c r="CX5" s="1">
        <f t="shared" si="91"/>
        <v>26.868825755928736</v>
      </c>
      <c r="CY5" s="26">
        <v>8.9640000000000004</v>
      </c>
      <c r="CZ5" s="11">
        <f t="shared" si="39"/>
        <v>35.832825755928738</v>
      </c>
      <c r="DA5" s="5">
        <f>CZ5*0.000431</f>
        <v>1.5443947900805286E-2</v>
      </c>
      <c r="DB5" s="10">
        <f t="shared" si="40"/>
        <v>35.817381808027932</v>
      </c>
      <c r="DC5" s="1">
        <f t="shared" si="92"/>
        <v>26.868825755928736</v>
      </c>
      <c r="DD5" s="26">
        <v>8.9640000000000004</v>
      </c>
      <c r="DE5" s="11">
        <f t="shared" si="93"/>
        <v>35.832825755928738</v>
      </c>
      <c r="DF5" s="5">
        <f>DE5*0.000431</f>
        <v>1.5443947900805286E-2</v>
      </c>
      <c r="DG5" s="10">
        <f t="shared" si="94"/>
        <v>35.817381808027932</v>
      </c>
      <c r="DH5" s="1">
        <f t="shared" si="95"/>
        <v>26.868825755928736</v>
      </c>
      <c r="DI5" s="26">
        <v>8.9640000000000004</v>
      </c>
      <c r="DJ5" s="11">
        <f t="shared" si="41"/>
        <v>35.832825755928738</v>
      </c>
      <c r="DK5" s="5">
        <f>DJ5*0.000431</f>
        <v>1.5443947900805286E-2</v>
      </c>
      <c r="DL5" s="10">
        <f t="shared" si="42"/>
        <v>35.817381808027932</v>
      </c>
      <c r="DM5" s="1">
        <f t="shared" si="96"/>
        <v>26.868825755928736</v>
      </c>
      <c r="DN5" s="26">
        <v>8.9640000000000004</v>
      </c>
      <c r="DO5" s="11">
        <f t="shared" si="43"/>
        <v>35.832825755928738</v>
      </c>
      <c r="DP5" s="5">
        <f>DO5*0.000431</f>
        <v>1.5443947900805286E-2</v>
      </c>
      <c r="DQ5" s="10">
        <f t="shared" si="44"/>
        <v>35.817381808027932</v>
      </c>
      <c r="DR5" s="1">
        <f t="shared" si="97"/>
        <v>26.868825755928736</v>
      </c>
      <c r="DS5" s="26">
        <v>8.9640000000000004</v>
      </c>
      <c r="DT5" s="11">
        <f t="shared" si="45"/>
        <v>35.832825755928738</v>
      </c>
      <c r="DU5" s="5">
        <f>DT5*0.000431</f>
        <v>1.5443947900805286E-2</v>
      </c>
      <c r="DV5" s="10">
        <f t="shared" si="46"/>
        <v>35.817381808027932</v>
      </c>
      <c r="DW5" s="1">
        <f t="shared" si="98"/>
        <v>26.868825755928736</v>
      </c>
      <c r="DX5" s="26">
        <v>8.9640000000000004</v>
      </c>
      <c r="DY5" s="11">
        <f t="shared" si="47"/>
        <v>35.832825755928738</v>
      </c>
      <c r="DZ5" s="5">
        <f>DY5*0.000431</f>
        <v>1.5443947900805286E-2</v>
      </c>
      <c r="EA5" s="10">
        <f t="shared" si="48"/>
        <v>35.817381808027932</v>
      </c>
      <c r="EB5" s="1">
        <f t="shared" si="99"/>
        <v>26.868825755928736</v>
      </c>
      <c r="EC5" s="26">
        <v>8.9640000000000004</v>
      </c>
      <c r="ED5" s="11">
        <f t="shared" si="49"/>
        <v>35.832825755928738</v>
      </c>
      <c r="EE5" s="5">
        <f>ED5*0.000431</f>
        <v>1.5443947900805286E-2</v>
      </c>
      <c r="EF5" s="10">
        <f t="shared" si="50"/>
        <v>35.817381808027932</v>
      </c>
      <c r="EG5" s="1">
        <f t="shared" si="100"/>
        <v>26.868825755928736</v>
      </c>
      <c r="EH5" s="26">
        <v>8.9640000000000004</v>
      </c>
      <c r="EI5" s="11">
        <f t="shared" si="51"/>
        <v>35.832825755928738</v>
      </c>
      <c r="EJ5" s="5">
        <f>EI5*0.000431</f>
        <v>1.5443947900805286E-2</v>
      </c>
      <c r="EK5" s="10">
        <f t="shared" si="52"/>
        <v>35.817381808027932</v>
      </c>
      <c r="EL5" s="1">
        <f t="shared" si="101"/>
        <v>26.868825755928736</v>
      </c>
      <c r="EM5" s="26">
        <v>8.9640000000000004</v>
      </c>
      <c r="EN5" s="11">
        <f t="shared" si="53"/>
        <v>35.832825755928738</v>
      </c>
      <c r="EO5" s="5">
        <f>EN5*0.000431</f>
        <v>1.5443947900805286E-2</v>
      </c>
      <c r="EP5" s="10">
        <f t="shared" si="54"/>
        <v>35.817381808027932</v>
      </c>
      <c r="EQ5" s="1">
        <f t="shared" si="102"/>
        <v>26.868825755928736</v>
      </c>
      <c r="ER5" s="26">
        <v>8.9640000000000004</v>
      </c>
      <c r="ES5" s="11">
        <f t="shared" si="55"/>
        <v>35.832825755928738</v>
      </c>
      <c r="ET5" s="5">
        <f>ES5*0.000431</f>
        <v>1.5443947900805286E-2</v>
      </c>
      <c r="EU5" s="10">
        <f t="shared" si="56"/>
        <v>35.817381808027932</v>
      </c>
      <c r="EV5" s="1">
        <f t="shared" si="103"/>
        <v>26.868825755928736</v>
      </c>
      <c r="EW5" s="26">
        <v>8.9640000000000004</v>
      </c>
      <c r="EX5" s="11">
        <f t="shared" si="57"/>
        <v>35.832825755928738</v>
      </c>
      <c r="EY5" s="5">
        <f>EX5*0.000431</f>
        <v>1.5443947900805286E-2</v>
      </c>
      <c r="EZ5" s="10">
        <f t="shared" si="58"/>
        <v>35.817381808027932</v>
      </c>
      <c r="FA5" s="1">
        <f t="shared" si="104"/>
        <v>26.868825755928736</v>
      </c>
      <c r="FB5" s="26">
        <v>8.9640000000000004</v>
      </c>
      <c r="FC5" s="11">
        <f t="shared" si="59"/>
        <v>35.832825755928738</v>
      </c>
      <c r="FD5" s="5">
        <f>FC5*0.000431</f>
        <v>1.5443947900805286E-2</v>
      </c>
      <c r="FE5" s="10">
        <f t="shared" si="60"/>
        <v>35.817381808027932</v>
      </c>
      <c r="FF5" s="1">
        <f t="shared" si="105"/>
        <v>26.868825755928736</v>
      </c>
      <c r="FG5" s="26">
        <v>8.9640000000000004</v>
      </c>
      <c r="FH5" s="11">
        <f t="shared" si="61"/>
        <v>35.832825755928738</v>
      </c>
      <c r="FI5" s="5">
        <f>FH5*0.000431</f>
        <v>1.5443947900805286E-2</v>
      </c>
      <c r="FJ5" s="10">
        <f t="shared" si="62"/>
        <v>35.817381808027932</v>
      </c>
      <c r="FK5" s="1">
        <f t="shared" si="106"/>
        <v>26.868825755928736</v>
      </c>
      <c r="FL5" s="26">
        <v>8.9640000000000004</v>
      </c>
      <c r="FM5" s="11">
        <f t="shared" si="63"/>
        <v>35.832825755928738</v>
      </c>
      <c r="FN5" s="5">
        <f>FM5*0.000431</f>
        <v>1.5443947900805286E-2</v>
      </c>
      <c r="FO5" s="10">
        <f t="shared" si="64"/>
        <v>35.817381808027932</v>
      </c>
      <c r="FP5" s="1">
        <f t="shared" si="107"/>
        <v>26.868825755928736</v>
      </c>
      <c r="FQ5" s="26">
        <v>8.9640000000000004</v>
      </c>
      <c r="FR5" s="11">
        <f t="shared" si="65"/>
        <v>35.832825755928738</v>
      </c>
      <c r="FS5" s="5">
        <f>FR5*0.000431</f>
        <v>1.5443947900805286E-2</v>
      </c>
      <c r="FT5" s="10">
        <f t="shared" si="66"/>
        <v>35.817381808027932</v>
      </c>
      <c r="FU5" s="1">
        <f t="shared" si="108"/>
        <v>26.868825755928736</v>
      </c>
      <c r="FV5" s="26">
        <v>8.9640000000000004</v>
      </c>
      <c r="FW5" s="11">
        <f t="shared" si="67"/>
        <v>35.832825755928738</v>
      </c>
      <c r="FX5" s="5">
        <f>FW5*0.000431</f>
        <v>1.5443947900805286E-2</v>
      </c>
      <c r="FY5" s="10">
        <f t="shared" si="68"/>
        <v>35.817381808027932</v>
      </c>
      <c r="FZ5" s="1">
        <f t="shared" si="109"/>
        <v>26.868825755928736</v>
      </c>
      <c r="GA5" s="26">
        <v>8.9640000000000004</v>
      </c>
      <c r="GB5" s="11">
        <f t="shared" si="69"/>
        <v>35.832825755928738</v>
      </c>
      <c r="GC5" s="5">
        <f>GB5*0.000431</f>
        <v>1.5443947900805286E-2</v>
      </c>
      <c r="GD5" s="10">
        <f t="shared" si="70"/>
        <v>35.817381808027932</v>
      </c>
      <c r="GE5" s="1">
        <f t="shared" si="110"/>
        <v>26.868825755928736</v>
      </c>
    </row>
    <row r="6" spans="1:187" ht="15" x14ac:dyDescent="0.25">
      <c r="A6">
        <v>20</v>
      </c>
      <c r="B6">
        <v>185</v>
      </c>
      <c r="C6" s="26">
        <v>8.9640000000000004</v>
      </c>
      <c r="D6">
        <f t="shared" si="0"/>
        <v>193.964</v>
      </c>
      <c r="E6" s="6">
        <f>D6*0.000582</f>
        <v>0.112887048</v>
      </c>
      <c r="F6" s="9">
        <f t="shared" si="1"/>
        <v>193.85111295199999</v>
      </c>
      <c r="G6" s="4">
        <f t="shared" si="71"/>
        <v>47.943327515999997</v>
      </c>
      <c r="H6" s="27">
        <v>8.9640000000000004</v>
      </c>
      <c r="I6" s="11">
        <f t="shared" si="2"/>
        <v>56.907327515999995</v>
      </c>
      <c r="J6" s="6">
        <f>I6*0.000582</f>
        <v>3.3120064614312002E-2</v>
      </c>
      <c r="K6" s="10">
        <f t="shared" si="72"/>
        <v>56.874207451385686</v>
      </c>
      <c r="L6" s="12">
        <f t="shared" si="73"/>
        <v>56.882800457840602</v>
      </c>
      <c r="M6" s="28">
        <v>8.9640000000000004</v>
      </c>
      <c r="N6" s="11">
        <f t="shared" si="3"/>
        <v>65.846800457840601</v>
      </c>
      <c r="O6" s="6">
        <f>N6*0.000582</f>
        <v>3.8322837866463233E-2</v>
      </c>
      <c r="P6" s="10">
        <f t="shared" si="4"/>
        <v>65.808477619974141</v>
      </c>
      <c r="Q6" s="10">
        <f t="shared" si="74"/>
        <v>65.818420486843266</v>
      </c>
      <c r="R6" s="28">
        <v>8.9640000000000004</v>
      </c>
      <c r="S6" s="11">
        <f t="shared" si="5"/>
        <v>74.782420486843264</v>
      </c>
      <c r="T6" s="6">
        <f>S6*0.000582</f>
        <v>4.3523368723342781E-2</v>
      </c>
      <c r="U6" s="10">
        <f t="shared" si="6"/>
        <v>74.738897118119922</v>
      </c>
      <c r="V6" s="12">
        <f t="shared" si="75"/>
        <v>73.751912149367655</v>
      </c>
      <c r="W6" s="29">
        <v>8.9640000000000004</v>
      </c>
      <c r="X6" s="11">
        <f t="shared" si="7"/>
        <v>82.715912149367654</v>
      </c>
      <c r="Y6" s="6">
        <f>X6*0.000582</f>
        <v>4.8140660870931981E-2</v>
      </c>
      <c r="Z6" s="10">
        <f t="shared" si="8"/>
        <v>82.667771488496726</v>
      </c>
      <c r="AA6" s="10">
        <f t="shared" si="76"/>
        <v>35.817381808027932</v>
      </c>
      <c r="AB6" s="29">
        <v>8.9640000000000004</v>
      </c>
      <c r="AC6" s="11">
        <f t="shared" si="9"/>
        <v>44.78138180802793</v>
      </c>
      <c r="AD6" s="6">
        <f>AC6*0.000582</f>
        <v>2.6062764212272257E-2</v>
      </c>
      <c r="AE6" s="10">
        <f t="shared" si="10"/>
        <v>44.755319043815661</v>
      </c>
      <c r="AF6" s="1">
        <f t="shared" si="77"/>
        <v>35.817381808027932</v>
      </c>
      <c r="AG6" s="29">
        <v>8.9640000000000004</v>
      </c>
      <c r="AH6" s="11">
        <f t="shared" si="11"/>
        <v>44.78138180802793</v>
      </c>
      <c r="AI6" s="6">
        <f>AH6*0.000582</f>
        <v>2.6062764212272257E-2</v>
      </c>
      <c r="AJ6" s="10">
        <f t="shared" si="12"/>
        <v>44.755319043815661</v>
      </c>
      <c r="AK6" s="10">
        <f t="shared" si="78"/>
        <v>35.817381808027932</v>
      </c>
      <c r="AL6" s="29">
        <v>8.9640000000000004</v>
      </c>
      <c r="AM6" s="11">
        <f t="shared" si="13"/>
        <v>44.78138180802793</v>
      </c>
      <c r="AN6" s="6">
        <f>AM6*0.000582</f>
        <v>2.6062764212272257E-2</v>
      </c>
      <c r="AO6" s="10">
        <f t="shared" si="14"/>
        <v>44.755319043815661</v>
      </c>
      <c r="AP6" s="4">
        <f t="shared" si="79"/>
        <v>35.817381808027932</v>
      </c>
      <c r="AQ6" s="29">
        <v>8.9640000000000004</v>
      </c>
      <c r="AR6" s="11">
        <f t="shared" si="15"/>
        <v>44.78138180802793</v>
      </c>
      <c r="AS6" s="6">
        <f>AR6*0.000582</f>
        <v>2.6062764212272257E-2</v>
      </c>
      <c r="AT6" s="10">
        <f t="shared" si="16"/>
        <v>44.755319043815661</v>
      </c>
      <c r="AU6" s="10">
        <f t="shared" si="80"/>
        <v>35.817381808027932</v>
      </c>
      <c r="AV6" s="29">
        <v>8.9640000000000004</v>
      </c>
      <c r="AW6" s="11">
        <f t="shared" si="17"/>
        <v>44.78138180802793</v>
      </c>
      <c r="AX6" s="6">
        <f>AW6*0.000582</f>
        <v>2.6062764212272257E-2</v>
      </c>
      <c r="AY6" s="10">
        <f t="shared" si="18"/>
        <v>44.755319043815661</v>
      </c>
      <c r="AZ6" s="1">
        <f t="shared" si="81"/>
        <v>35.817381808027932</v>
      </c>
      <c r="BA6" s="29">
        <v>8.9640000000000004</v>
      </c>
      <c r="BB6" s="11">
        <f t="shared" si="19"/>
        <v>44.78138180802793</v>
      </c>
      <c r="BC6" s="6">
        <f>BB6*0.000582</f>
        <v>2.6062764212272257E-2</v>
      </c>
      <c r="BD6" s="10">
        <f t="shared" si="20"/>
        <v>44.755319043815661</v>
      </c>
      <c r="BE6" s="1">
        <f t="shared" si="82"/>
        <v>35.817381808027932</v>
      </c>
      <c r="BF6" s="29">
        <v>8.9640000000000004</v>
      </c>
      <c r="BG6" s="11">
        <f t="shared" si="21"/>
        <v>44.78138180802793</v>
      </c>
      <c r="BH6" s="6">
        <f>BG6*0.000582</f>
        <v>2.6062764212272257E-2</v>
      </c>
      <c r="BI6" s="10">
        <f t="shared" si="22"/>
        <v>44.755319043815661</v>
      </c>
      <c r="BJ6" s="1">
        <f t="shared" si="83"/>
        <v>35.817381808027932</v>
      </c>
      <c r="BK6" s="29">
        <v>8.9640000000000004</v>
      </c>
      <c r="BL6" s="11">
        <f t="shared" si="23"/>
        <v>44.78138180802793</v>
      </c>
      <c r="BM6" s="6">
        <f>BL6*0.000582</f>
        <v>2.6062764212272257E-2</v>
      </c>
      <c r="BN6" s="10">
        <f t="shared" si="24"/>
        <v>44.755319043815661</v>
      </c>
      <c r="BO6" s="1">
        <f t="shared" si="84"/>
        <v>35.817381808027932</v>
      </c>
      <c r="BP6" s="29">
        <v>8.9640000000000004</v>
      </c>
      <c r="BQ6" s="11">
        <f t="shared" si="25"/>
        <v>44.78138180802793</v>
      </c>
      <c r="BR6" s="6">
        <f>BQ6*0.000582</f>
        <v>2.6062764212272257E-2</v>
      </c>
      <c r="BS6" s="10">
        <f t="shared" si="26"/>
        <v>44.755319043815661</v>
      </c>
      <c r="BT6" s="1">
        <f t="shared" si="85"/>
        <v>35.817381808027932</v>
      </c>
      <c r="BU6" s="29">
        <v>8.9640000000000004</v>
      </c>
      <c r="BV6" s="11">
        <f t="shared" si="27"/>
        <v>44.78138180802793</v>
      </c>
      <c r="BW6" s="6">
        <f>BV6*0.000582</f>
        <v>2.6062764212272257E-2</v>
      </c>
      <c r="BX6" s="10">
        <f t="shared" si="28"/>
        <v>44.755319043815661</v>
      </c>
      <c r="BY6" s="1">
        <f t="shared" si="86"/>
        <v>35.817381808027932</v>
      </c>
      <c r="BZ6" s="29">
        <v>8.9640000000000004</v>
      </c>
      <c r="CA6" s="11">
        <f t="shared" si="29"/>
        <v>44.78138180802793</v>
      </c>
      <c r="CB6" s="6">
        <f>CA6*0.000582</f>
        <v>2.6062764212272257E-2</v>
      </c>
      <c r="CC6" s="10">
        <f t="shared" si="30"/>
        <v>44.755319043815661</v>
      </c>
      <c r="CD6" s="1">
        <f t="shared" si="87"/>
        <v>35.817381808027932</v>
      </c>
      <c r="CE6" s="29">
        <v>8.9640000000000004</v>
      </c>
      <c r="CF6" s="11">
        <f t="shared" si="31"/>
        <v>44.78138180802793</v>
      </c>
      <c r="CG6" s="6">
        <f>CF6*0.000582</f>
        <v>2.6062764212272257E-2</v>
      </c>
      <c r="CH6" s="10">
        <f t="shared" si="32"/>
        <v>44.755319043815661</v>
      </c>
      <c r="CI6" s="1">
        <f t="shared" si="88"/>
        <v>35.817381808027932</v>
      </c>
      <c r="CJ6" s="29">
        <v>8.9640000000000004</v>
      </c>
      <c r="CK6" s="11">
        <f t="shared" si="33"/>
        <v>44.78138180802793</v>
      </c>
      <c r="CL6" s="6">
        <f>CK6*0.000582</f>
        <v>2.6062764212272257E-2</v>
      </c>
      <c r="CM6" s="10">
        <f t="shared" si="34"/>
        <v>44.755319043815661</v>
      </c>
      <c r="CN6" s="1">
        <f t="shared" si="89"/>
        <v>35.817381808027932</v>
      </c>
      <c r="CO6" s="29">
        <v>8.9640000000000004</v>
      </c>
      <c r="CP6" s="11">
        <f t="shared" si="35"/>
        <v>44.78138180802793</v>
      </c>
      <c r="CQ6" s="6">
        <f>CP6*0.000582</f>
        <v>2.6062764212272257E-2</v>
      </c>
      <c r="CR6" s="10">
        <f t="shared" si="36"/>
        <v>44.755319043815661</v>
      </c>
      <c r="CS6" s="1">
        <f t="shared" si="90"/>
        <v>35.817381808027932</v>
      </c>
      <c r="CT6" s="29">
        <v>8.9640000000000004</v>
      </c>
      <c r="CU6" s="11">
        <f t="shared" si="37"/>
        <v>44.78138180802793</v>
      </c>
      <c r="CV6" s="6">
        <f>CU6*0.000582</f>
        <v>2.6062764212272257E-2</v>
      </c>
      <c r="CW6" s="10">
        <f t="shared" si="38"/>
        <v>44.755319043815661</v>
      </c>
      <c r="CX6" s="1">
        <f t="shared" si="91"/>
        <v>35.817381808027932</v>
      </c>
      <c r="CY6" s="29">
        <v>8.9640000000000004</v>
      </c>
      <c r="CZ6" s="11">
        <f t="shared" si="39"/>
        <v>44.78138180802793</v>
      </c>
      <c r="DA6" s="6">
        <f>CZ6*0.000582</f>
        <v>2.6062764212272257E-2</v>
      </c>
      <c r="DB6" s="10">
        <f t="shared" si="40"/>
        <v>44.755319043815661</v>
      </c>
      <c r="DC6" s="1">
        <f t="shared" si="92"/>
        <v>35.817381808027932</v>
      </c>
      <c r="DD6" s="29">
        <v>8.9640000000000004</v>
      </c>
      <c r="DE6" s="11">
        <f t="shared" si="93"/>
        <v>44.78138180802793</v>
      </c>
      <c r="DF6" s="6">
        <f>DE6*0.000582</f>
        <v>2.6062764212272257E-2</v>
      </c>
      <c r="DG6" s="10">
        <f t="shared" si="94"/>
        <v>44.755319043815661</v>
      </c>
      <c r="DH6" s="1">
        <f t="shared" si="95"/>
        <v>35.817381808027932</v>
      </c>
      <c r="DI6" s="29">
        <v>8.9640000000000004</v>
      </c>
      <c r="DJ6" s="11">
        <f t="shared" si="41"/>
        <v>44.78138180802793</v>
      </c>
      <c r="DK6" s="6">
        <f>DJ6*0.000582</f>
        <v>2.6062764212272257E-2</v>
      </c>
      <c r="DL6" s="10">
        <f t="shared" si="42"/>
        <v>44.755319043815661</v>
      </c>
      <c r="DM6" s="1">
        <f t="shared" si="96"/>
        <v>35.817381808027932</v>
      </c>
      <c r="DN6" s="29">
        <v>8.9640000000000004</v>
      </c>
      <c r="DO6" s="11">
        <f t="shared" si="43"/>
        <v>44.78138180802793</v>
      </c>
      <c r="DP6" s="6">
        <f>DO6*0.000582</f>
        <v>2.6062764212272257E-2</v>
      </c>
      <c r="DQ6" s="10">
        <f t="shared" si="44"/>
        <v>44.755319043815661</v>
      </c>
      <c r="DR6" s="1">
        <f t="shared" si="97"/>
        <v>35.817381808027932</v>
      </c>
      <c r="DS6" s="29">
        <v>8.9640000000000004</v>
      </c>
      <c r="DT6" s="11">
        <f t="shared" si="45"/>
        <v>44.78138180802793</v>
      </c>
      <c r="DU6" s="6">
        <f>DT6*0.000582</f>
        <v>2.6062764212272257E-2</v>
      </c>
      <c r="DV6" s="10">
        <f t="shared" si="46"/>
        <v>44.755319043815661</v>
      </c>
      <c r="DW6" s="1">
        <f t="shared" si="98"/>
        <v>35.817381808027932</v>
      </c>
      <c r="DX6" s="29">
        <v>8.9640000000000004</v>
      </c>
      <c r="DY6" s="11">
        <f t="shared" si="47"/>
        <v>44.78138180802793</v>
      </c>
      <c r="DZ6" s="6">
        <f>DY6*0.000582</f>
        <v>2.6062764212272257E-2</v>
      </c>
      <c r="EA6" s="10">
        <f t="shared" si="48"/>
        <v>44.755319043815661</v>
      </c>
      <c r="EB6" s="1">
        <f t="shared" si="99"/>
        <v>35.817381808027932</v>
      </c>
      <c r="EC6" s="29">
        <v>8.9640000000000004</v>
      </c>
      <c r="ED6" s="11">
        <f t="shared" si="49"/>
        <v>44.78138180802793</v>
      </c>
      <c r="EE6" s="6">
        <f>ED6*0.000582</f>
        <v>2.6062764212272257E-2</v>
      </c>
      <c r="EF6" s="10">
        <f t="shared" si="50"/>
        <v>44.755319043815661</v>
      </c>
      <c r="EG6" s="1">
        <f t="shared" si="100"/>
        <v>35.817381808027932</v>
      </c>
      <c r="EH6" s="29">
        <v>8.9640000000000004</v>
      </c>
      <c r="EI6" s="11">
        <f t="shared" si="51"/>
        <v>44.78138180802793</v>
      </c>
      <c r="EJ6" s="6">
        <f>EI6*0.000582</f>
        <v>2.6062764212272257E-2</v>
      </c>
      <c r="EK6" s="10">
        <f t="shared" si="52"/>
        <v>44.755319043815661</v>
      </c>
      <c r="EL6" s="1">
        <f t="shared" si="101"/>
        <v>35.817381808027932</v>
      </c>
      <c r="EM6" s="29">
        <v>8.9640000000000004</v>
      </c>
      <c r="EN6" s="11">
        <f t="shared" si="53"/>
        <v>44.78138180802793</v>
      </c>
      <c r="EO6" s="6">
        <f>EN6*0.000582</f>
        <v>2.6062764212272257E-2</v>
      </c>
      <c r="EP6" s="10">
        <f t="shared" si="54"/>
        <v>44.755319043815661</v>
      </c>
      <c r="EQ6" s="1">
        <f t="shared" si="102"/>
        <v>35.817381808027932</v>
      </c>
      <c r="ER6" s="29">
        <v>8.9640000000000004</v>
      </c>
      <c r="ES6" s="11">
        <f t="shared" si="55"/>
        <v>44.78138180802793</v>
      </c>
      <c r="ET6" s="6">
        <f>ES6*0.000582</f>
        <v>2.6062764212272257E-2</v>
      </c>
      <c r="EU6" s="10">
        <f t="shared" si="56"/>
        <v>44.755319043815661</v>
      </c>
      <c r="EV6" s="1">
        <f t="shared" si="103"/>
        <v>35.817381808027932</v>
      </c>
      <c r="EW6" s="29">
        <v>8.9640000000000004</v>
      </c>
      <c r="EX6" s="11">
        <f t="shared" si="57"/>
        <v>44.78138180802793</v>
      </c>
      <c r="EY6" s="6">
        <f>EX6*0.000582</f>
        <v>2.6062764212272257E-2</v>
      </c>
      <c r="EZ6" s="10">
        <f t="shared" si="58"/>
        <v>44.755319043815661</v>
      </c>
      <c r="FA6" s="1">
        <f t="shared" si="104"/>
        <v>35.817381808027932</v>
      </c>
      <c r="FB6" s="29">
        <v>8.9640000000000004</v>
      </c>
      <c r="FC6" s="11">
        <f t="shared" si="59"/>
        <v>44.78138180802793</v>
      </c>
      <c r="FD6" s="6">
        <f>FC6*0.000582</f>
        <v>2.6062764212272257E-2</v>
      </c>
      <c r="FE6" s="10">
        <f t="shared" si="60"/>
        <v>44.755319043815661</v>
      </c>
      <c r="FF6" s="1">
        <f t="shared" si="105"/>
        <v>35.817381808027932</v>
      </c>
      <c r="FG6" s="29">
        <v>8.9640000000000004</v>
      </c>
      <c r="FH6" s="11">
        <f t="shared" si="61"/>
        <v>44.78138180802793</v>
      </c>
      <c r="FI6" s="6">
        <f>FH6*0.000582</f>
        <v>2.6062764212272257E-2</v>
      </c>
      <c r="FJ6" s="10">
        <f t="shared" si="62"/>
        <v>44.755319043815661</v>
      </c>
      <c r="FK6" s="1">
        <f t="shared" si="106"/>
        <v>35.817381808027932</v>
      </c>
      <c r="FL6" s="29">
        <v>8.9640000000000004</v>
      </c>
      <c r="FM6" s="11">
        <f t="shared" si="63"/>
        <v>44.78138180802793</v>
      </c>
      <c r="FN6" s="6">
        <f>FM6*0.000582</f>
        <v>2.6062764212272257E-2</v>
      </c>
      <c r="FO6" s="10">
        <f t="shared" si="64"/>
        <v>44.755319043815661</v>
      </c>
      <c r="FP6" s="1">
        <f t="shared" si="107"/>
        <v>35.817381808027932</v>
      </c>
      <c r="FQ6" s="29">
        <v>8.9640000000000004</v>
      </c>
      <c r="FR6" s="11">
        <f t="shared" si="65"/>
        <v>44.78138180802793</v>
      </c>
      <c r="FS6" s="6">
        <f>FR6*0.000582</f>
        <v>2.6062764212272257E-2</v>
      </c>
      <c r="FT6" s="10">
        <f t="shared" si="66"/>
        <v>44.755319043815661</v>
      </c>
      <c r="FU6" s="1">
        <f t="shared" si="108"/>
        <v>35.817381808027932</v>
      </c>
      <c r="FV6" s="29">
        <v>8.9640000000000004</v>
      </c>
      <c r="FW6" s="11">
        <f t="shared" si="67"/>
        <v>44.78138180802793</v>
      </c>
      <c r="FX6" s="6">
        <f>FW6*0.000582</f>
        <v>2.6062764212272257E-2</v>
      </c>
      <c r="FY6" s="10">
        <f t="shared" si="68"/>
        <v>44.755319043815661</v>
      </c>
      <c r="FZ6" s="1">
        <f t="shared" si="109"/>
        <v>35.817381808027932</v>
      </c>
      <c r="GA6" s="29">
        <v>8.9640000000000004</v>
      </c>
      <c r="GB6" s="11">
        <f t="shared" si="69"/>
        <v>44.78138180802793</v>
      </c>
      <c r="GC6" s="6">
        <f>GB6*0.000582</f>
        <v>2.6062764212272257E-2</v>
      </c>
      <c r="GD6" s="10">
        <f t="shared" si="70"/>
        <v>44.755319043815661</v>
      </c>
      <c r="GE6" s="1">
        <f t="shared" si="110"/>
        <v>35.817381808027932</v>
      </c>
    </row>
    <row r="7" spans="1:187" ht="15" x14ac:dyDescent="0.25">
      <c r="A7">
        <v>21</v>
      </c>
      <c r="B7">
        <v>185</v>
      </c>
      <c r="C7" s="26">
        <v>17.181000000000001</v>
      </c>
      <c r="D7">
        <f t="shared" si="0"/>
        <v>202.18100000000001</v>
      </c>
      <c r="E7" s="6">
        <f>D7*0.000582</f>
        <v>0.11766934200000002</v>
      </c>
      <c r="F7" s="9">
        <f t="shared" si="1"/>
        <v>202.06333065800001</v>
      </c>
      <c r="G7" s="4">
        <f t="shared" si="71"/>
        <v>193.85111295199999</v>
      </c>
      <c r="H7" s="27">
        <v>17.181000000000001</v>
      </c>
      <c r="I7" s="11">
        <f t="shared" si="2"/>
        <v>211.03211295200001</v>
      </c>
      <c r="J7" s="6">
        <f>I7*0.000582</f>
        <v>0.12282068973806401</v>
      </c>
      <c r="K7" s="10">
        <f t="shared" si="72"/>
        <v>210.90929226226194</v>
      </c>
      <c r="L7" s="12">
        <f t="shared" si="73"/>
        <v>56.874207451385686</v>
      </c>
      <c r="M7" s="28">
        <v>17.181000000000001</v>
      </c>
      <c r="N7" s="11">
        <f t="shared" si="3"/>
        <v>74.055207451385684</v>
      </c>
      <c r="O7" s="6">
        <f>N7*0.000582</f>
        <v>4.3100130736706474E-2</v>
      </c>
      <c r="P7" s="10">
        <f t="shared" si="4"/>
        <v>74.01210732064898</v>
      </c>
      <c r="Q7" s="10">
        <f t="shared" si="74"/>
        <v>65.808477619974141</v>
      </c>
      <c r="R7" s="28">
        <v>17.181000000000001</v>
      </c>
      <c r="S7" s="11">
        <f t="shared" si="5"/>
        <v>82.989477619974139</v>
      </c>
      <c r="T7" s="6">
        <f>S7*0.000582</f>
        <v>4.8299875974824956E-2</v>
      </c>
      <c r="U7" s="10">
        <f t="shared" si="6"/>
        <v>82.941177743999319</v>
      </c>
      <c r="V7" s="12">
        <f t="shared" si="75"/>
        <v>74.738897118119922</v>
      </c>
      <c r="W7" s="29">
        <v>17.181000000000001</v>
      </c>
      <c r="X7" s="11">
        <f t="shared" si="7"/>
        <v>91.91989711811992</v>
      </c>
      <c r="Y7" s="6">
        <f>X7*0.000582</f>
        <v>5.3497380122745797E-2</v>
      </c>
      <c r="Z7" s="10">
        <f t="shared" si="8"/>
        <v>91.86639973799717</v>
      </c>
      <c r="AA7" s="10">
        <f t="shared" si="76"/>
        <v>82.667771488496726</v>
      </c>
      <c r="AB7" s="29">
        <v>17.181000000000001</v>
      </c>
      <c r="AC7" s="11">
        <f t="shared" si="9"/>
        <v>99.848771488496723</v>
      </c>
      <c r="AD7" s="6">
        <f>AC7*0.000582</f>
        <v>5.81119850063051E-2</v>
      </c>
      <c r="AE7" s="10">
        <f t="shared" si="10"/>
        <v>99.790659503490417</v>
      </c>
      <c r="AF7" s="1">
        <f t="shared" si="77"/>
        <v>44.755319043815661</v>
      </c>
      <c r="AG7" s="29">
        <v>17.181000000000001</v>
      </c>
      <c r="AH7" s="11">
        <f t="shared" si="11"/>
        <v>61.936319043815658</v>
      </c>
      <c r="AI7" s="6">
        <f>AH7*0.000582</f>
        <v>3.6046937683500715E-2</v>
      </c>
      <c r="AJ7" s="10">
        <f t="shared" si="12"/>
        <v>61.900272106132157</v>
      </c>
      <c r="AK7" s="10">
        <f t="shared" si="78"/>
        <v>44.755319043815661</v>
      </c>
      <c r="AL7" s="29">
        <v>17.181000000000001</v>
      </c>
      <c r="AM7" s="11">
        <f t="shared" si="13"/>
        <v>61.936319043815658</v>
      </c>
      <c r="AN7" s="6">
        <f>AM7*0.000582</f>
        <v>3.6046937683500715E-2</v>
      </c>
      <c r="AO7" s="10">
        <f t="shared" si="14"/>
        <v>61.900272106132157</v>
      </c>
      <c r="AP7" s="4">
        <f t="shared" si="79"/>
        <v>44.755319043815661</v>
      </c>
      <c r="AQ7" s="29">
        <v>17.181000000000001</v>
      </c>
      <c r="AR7" s="11">
        <f t="shared" si="15"/>
        <v>61.936319043815658</v>
      </c>
      <c r="AS7" s="6">
        <f>AR7*0.000582</f>
        <v>3.6046937683500715E-2</v>
      </c>
      <c r="AT7" s="10">
        <f t="shared" si="16"/>
        <v>61.900272106132157</v>
      </c>
      <c r="AU7" s="10">
        <f t="shared" si="80"/>
        <v>44.755319043815661</v>
      </c>
      <c r="AV7" s="29">
        <v>17.181000000000001</v>
      </c>
      <c r="AW7" s="11">
        <f t="shared" si="17"/>
        <v>61.936319043815658</v>
      </c>
      <c r="AX7" s="6">
        <f>AW7*0.000582</f>
        <v>3.6046937683500715E-2</v>
      </c>
      <c r="AY7" s="10">
        <f t="shared" si="18"/>
        <v>61.900272106132157</v>
      </c>
      <c r="AZ7" s="1">
        <f t="shared" si="81"/>
        <v>44.755319043815661</v>
      </c>
      <c r="BA7" s="29">
        <v>17.181000000000001</v>
      </c>
      <c r="BB7" s="11">
        <f t="shared" si="19"/>
        <v>61.936319043815658</v>
      </c>
      <c r="BC7" s="6">
        <f>BB7*0.000582</f>
        <v>3.6046937683500715E-2</v>
      </c>
      <c r="BD7" s="10">
        <f t="shared" si="20"/>
        <v>61.900272106132157</v>
      </c>
      <c r="BE7" s="1">
        <f t="shared" si="82"/>
        <v>44.755319043815661</v>
      </c>
      <c r="BF7" s="29">
        <v>17.181000000000001</v>
      </c>
      <c r="BG7" s="11">
        <f t="shared" si="21"/>
        <v>61.936319043815658</v>
      </c>
      <c r="BH7" s="6">
        <f>BG7*0.000582</f>
        <v>3.6046937683500715E-2</v>
      </c>
      <c r="BI7" s="10">
        <f t="shared" si="22"/>
        <v>61.900272106132157</v>
      </c>
      <c r="BJ7" s="1">
        <f t="shared" si="83"/>
        <v>44.755319043815661</v>
      </c>
      <c r="BK7" s="29">
        <v>17.181000000000001</v>
      </c>
      <c r="BL7" s="11">
        <f t="shared" si="23"/>
        <v>61.936319043815658</v>
      </c>
      <c r="BM7" s="6">
        <f>BL7*0.000582</f>
        <v>3.6046937683500715E-2</v>
      </c>
      <c r="BN7" s="10">
        <f t="shared" si="24"/>
        <v>61.900272106132157</v>
      </c>
      <c r="BO7" s="1">
        <f t="shared" si="84"/>
        <v>44.755319043815661</v>
      </c>
      <c r="BP7" s="29">
        <v>17.181000000000001</v>
      </c>
      <c r="BQ7" s="11">
        <f t="shared" si="25"/>
        <v>61.936319043815658</v>
      </c>
      <c r="BR7" s="6">
        <f>BQ7*0.000582</f>
        <v>3.6046937683500715E-2</v>
      </c>
      <c r="BS7" s="10">
        <f t="shared" si="26"/>
        <v>61.900272106132157</v>
      </c>
      <c r="BT7" s="1">
        <f t="shared" si="85"/>
        <v>44.755319043815661</v>
      </c>
      <c r="BU7" s="29">
        <v>17.181000000000001</v>
      </c>
      <c r="BV7" s="11">
        <f t="shared" si="27"/>
        <v>61.936319043815658</v>
      </c>
      <c r="BW7" s="6">
        <f>BV7*0.000582</f>
        <v>3.6046937683500715E-2</v>
      </c>
      <c r="BX7" s="10">
        <f t="shared" si="28"/>
        <v>61.900272106132157</v>
      </c>
      <c r="BY7" s="1">
        <f t="shared" si="86"/>
        <v>44.755319043815661</v>
      </c>
      <c r="BZ7" s="29">
        <v>17.181000000000001</v>
      </c>
      <c r="CA7" s="11">
        <f t="shared" si="29"/>
        <v>61.936319043815658</v>
      </c>
      <c r="CB7" s="6">
        <f>CA7*0.000582</f>
        <v>3.6046937683500715E-2</v>
      </c>
      <c r="CC7" s="10">
        <f t="shared" si="30"/>
        <v>61.900272106132157</v>
      </c>
      <c r="CD7" s="1">
        <f t="shared" si="87"/>
        <v>44.755319043815661</v>
      </c>
      <c r="CE7" s="29">
        <v>17.181000000000001</v>
      </c>
      <c r="CF7" s="11">
        <f t="shared" si="31"/>
        <v>61.936319043815658</v>
      </c>
      <c r="CG7" s="6">
        <f>CF7*0.000582</f>
        <v>3.6046937683500715E-2</v>
      </c>
      <c r="CH7" s="10">
        <f t="shared" si="32"/>
        <v>61.900272106132157</v>
      </c>
      <c r="CI7" s="1">
        <f t="shared" si="88"/>
        <v>44.755319043815661</v>
      </c>
      <c r="CJ7" s="29">
        <v>17.181000000000001</v>
      </c>
      <c r="CK7" s="11">
        <f t="shared" si="33"/>
        <v>61.936319043815658</v>
      </c>
      <c r="CL7" s="6">
        <f>CK7*0.000582</f>
        <v>3.6046937683500715E-2</v>
      </c>
      <c r="CM7" s="10">
        <f t="shared" si="34"/>
        <v>61.900272106132157</v>
      </c>
      <c r="CN7" s="1">
        <f t="shared" si="89"/>
        <v>44.755319043815661</v>
      </c>
      <c r="CO7" s="29">
        <v>17.181000000000001</v>
      </c>
      <c r="CP7" s="11">
        <f t="shared" si="35"/>
        <v>61.936319043815658</v>
      </c>
      <c r="CQ7" s="6">
        <f>CP7*0.000582</f>
        <v>3.6046937683500715E-2</v>
      </c>
      <c r="CR7" s="10">
        <f t="shared" si="36"/>
        <v>61.900272106132157</v>
      </c>
      <c r="CS7" s="1">
        <f t="shared" si="90"/>
        <v>44.755319043815661</v>
      </c>
      <c r="CT7" s="29">
        <v>17.181000000000001</v>
      </c>
      <c r="CU7" s="11">
        <f t="shared" si="37"/>
        <v>61.936319043815658</v>
      </c>
      <c r="CV7" s="6">
        <f>CU7*0.000582</f>
        <v>3.6046937683500715E-2</v>
      </c>
      <c r="CW7" s="10">
        <f t="shared" si="38"/>
        <v>61.900272106132157</v>
      </c>
      <c r="CX7" s="1">
        <f t="shared" si="91"/>
        <v>44.755319043815661</v>
      </c>
      <c r="CY7" s="29">
        <v>17.181000000000001</v>
      </c>
      <c r="CZ7" s="11">
        <f t="shared" si="39"/>
        <v>61.936319043815658</v>
      </c>
      <c r="DA7" s="6">
        <f>CZ7*0.000582</f>
        <v>3.6046937683500715E-2</v>
      </c>
      <c r="DB7" s="10">
        <f t="shared" si="40"/>
        <v>61.900272106132157</v>
      </c>
      <c r="DC7" s="1">
        <f t="shared" si="92"/>
        <v>44.755319043815661</v>
      </c>
      <c r="DD7" s="29">
        <v>17.181000000000001</v>
      </c>
      <c r="DE7" s="11">
        <f t="shared" si="93"/>
        <v>61.936319043815658</v>
      </c>
      <c r="DF7" s="6">
        <f>DE7*0.000582</f>
        <v>3.6046937683500715E-2</v>
      </c>
      <c r="DG7" s="10">
        <f t="shared" si="94"/>
        <v>61.900272106132157</v>
      </c>
      <c r="DH7" s="1">
        <f t="shared" si="95"/>
        <v>44.755319043815661</v>
      </c>
      <c r="DI7" s="29">
        <v>17.181000000000001</v>
      </c>
      <c r="DJ7" s="11">
        <f t="shared" si="41"/>
        <v>61.936319043815658</v>
      </c>
      <c r="DK7" s="6">
        <f>DJ7*0.000582</f>
        <v>3.6046937683500715E-2</v>
      </c>
      <c r="DL7" s="10">
        <f t="shared" si="42"/>
        <v>61.900272106132157</v>
      </c>
      <c r="DM7" s="1">
        <f t="shared" si="96"/>
        <v>44.755319043815661</v>
      </c>
      <c r="DN7" s="29">
        <v>17.181000000000001</v>
      </c>
      <c r="DO7" s="11">
        <f t="shared" si="43"/>
        <v>61.936319043815658</v>
      </c>
      <c r="DP7" s="6">
        <f>DO7*0.000582</f>
        <v>3.6046937683500715E-2</v>
      </c>
      <c r="DQ7" s="10">
        <f t="shared" si="44"/>
        <v>61.900272106132157</v>
      </c>
      <c r="DR7" s="1">
        <f t="shared" si="97"/>
        <v>44.755319043815661</v>
      </c>
      <c r="DS7" s="29">
        <v>17.181000000000001</v>
      </c>
      <c r="DT7" s="11">
        <f t="shared" si="45"/>
        <v>61.936319043815658</v>
      </c>
      <c r="DU7" s="6">
        <f>DT7*0.000582</f>
        <v>3.6046937683500715E-2</v>
      </c>
      <c r="DV7" s="10">
        <f t="shared" si="46"/>
        <v>61.900272106132157</v>
      </c>
      <c r="DW7" s="1">
        <f t="shared" si="98"/>
        <v>44.755319043815661</v>
      </c>
      <c r="DX7" s="29">
        <v>17.181000000000001</v>
      </c>
      <c r="DY7" s="11">
        <f t="shared" si="47"/>
        <v>61.936319043815658</v>
      </c>
      <c r="DZ7" s="6">
        <f>DY7*0.000582</f>
        <v>3.6046937683500715E-2</v>
      </c>
      <c r="EA7" s="10">
        <f t="shared" si="48"/>
        <v>61.900272106132157</v>
      </c>
      <c r="EB7" s="1">
        <f t="shared" si="99"/>
        <v>44.755319043815661</v>
      </c>
      <c r="EC7" s="29">
        <v>17.181000000000001</v>
      </c>
      <c r="ED7" s="11">
        <f t="shared" si="49"/>
        <v>61.936319043815658</v>
      </c>
      <c r="EE7" s="6">
        <f>ED7*0.000582</f>
        <v>3.6046937683500715E-2</v>
      </c>
      <c r="EF7" s="10">
        <f t="shared" si="50"/>
        <v>61.900272106132157</v>
      </c>
      <c r="EG7" s="1">
        <f t="shared" si="100"/>
        <v>44.755319043815661</v>
      </c>
      <c r="EH7" s="29">
        <v>17.181000000000001</v>
      </c>
      <c r="EI7" s="11">
        <f t="shared" si="51"/>
        <v>61.936319043815658</v>
      </c>
      <c r="EJ7" s="6">
        <f>EI7*0.000582</f>
        <v>3.6046937683500715E-2</v>
      </c>
      <c r="EK7" s="10">
        <f t="shared" si="52"/>
        <v>61.900272106132157</v>
      </c>
      <c r="EL7" s="1">
        <f t="shared" si="101"/>
        <v>44.755319043815661</v>
      </c>
      <c r="EM7" s="29">
        <v>17.181000000000001</v>
      </c>
      <c r="EN7" s="11">
        <f t="shared" si="53"/>
        <v>61.936319043815658</v>
      </c>
      <c r="EO7" s="6">
        <f>EN7*0.000582</f>
        <v>3.6046937683500715E-2</v>
      </c>
      <c r="EP7" s="10">
        <f t="shared" si="54"/>
        <v>61.900272106132157</v>
      </c>
      <c r="EQ7" s="1">
        <f t="shared" si="102"/>
        <v>44.755319043815661</v>
      </c>
      <c r="ER7" s="29">
        <v>17.181000000000001</v>
      </c>
      <c r="ES7" s="11">
        <f t="shared" si="55"/>
        <v>61.936319043815658</v>
      </c>
      <c r="ET7" s="6">
        <f>ES7*0.000582</f>
        <v>3.6046937683500715E-2</v>
      </c>
      <c r="EU7" s="10">
        <f t="shared" si="56"/>
        <v>61.900272106132157</v>
      </c>
      <c r="EV7" s="1">
        <f t="shared" si="103"/>
        <v>44.755319043815661</v>
      </c>
      <c r="EW7" s="29">
        <v>17.181000000000001</v>
      </c>
      <c r="EX7" s="11">
        <f t="shared" si="57"/>
        <v>61.936319043815658</v>
      </c>
      <c r="EY7" s="6">
        <f>EX7*0.000582</f>
        <v>3.6046937683500715E-2</v>
      </c>
      <c r="EZ7" s="10">
        <f t="shared" si="58"/>
        <v>61.900272106132157</v>
      </c>
      <c r="FA7" s="1">
        <f t="shared" si="104"/>
        <v>44.755319043815661</v>
      </c>
      <c r="FB7" s="29">
        <v>17.181000000000001</v>
      </c>
      <c r="FC7" s="11">
        <f t="shared" si="59"/>
        <v>61.936319043815658</v>
      </c>
      <c r="FD7" s="6">
        <f>FC7*0.000582</f>
        <v>3.6046937683500715E-2</v>
      </c>
      <c r="FE7" s="10">
        <f t="shared" si="60"/>
        <v>61.900272106132157</v>
      </c>
      <c r="FF7" s="1">
        <f t="shared" si="105"/>
        <v>44.755319043815661</v>
      </c>
      <c r="FG7" s="29">
        <v>17.181000000000001</v>
      </c>
      <c r="FH7" s="11">
        <f t="shared" si="61"/>
        <v>61.936319043815658</v>
      </c>
      <c r="FI7" s="6">
        <f>FH7*0.000582</f>
        <v>3.6046937683500715E-2</v>
      </c>
      <c r="FJ7" s="10">
        <f t="shared" si="62"/>
        <v>61.900272106132157</v>
      </c>
      <c r="FK7" s="1">
        <f t="shared" si="106"/>
        <v>44.755319043815661</v>
      </c>
      <c r="FL7" s="29">
        <v>17.181000000000001</v>
      </c>
      <c r="FM7" s="11">
        <f t="shared" si="63"/>
        <v>61.936319043815658</v>
      </c>
      <c r="FN7" s="6">
        <f>FM7*0.000582</f>
        <v>3.6046937683500715E-2</v>
      </c>
      <c r="FO7" s="10">
        <f t="shared" si="64"/>
        <v>61.900272106132157</v>
      </c>
      <c r="FP7" s="1">
        <f t="shared" si="107"/>
        <v>44.755319043815661</v>
      </c>
      <c r="FQ7" s="29">
        <v>17.181000000000001</v>
      </c>
      <c r="FR7" s="11">
        <f t="shared" si="65"/>
        <v>61.936319043815658</v>
      </c>
      <c r="FS7" s="6">
        <f>FR7*0.000582</f>
        <v>3.6046937683500715E-2</v>
      </c>
      <c r="FT7" s="10">
        <f t="shared" si="66"/>
        <v>61.900272106132157</v>
      </c>
      <c r="FU7" s="1">
        <f t="shared" si="108"/>
        <v>44.755319043815661</v>
      </c>
      <c r="FV7" s="29">
        <v>17.181000000000001</v>
      </c>
      <c r="FW7" s="11">
        <f t="shared" si="67"/>
        <v>61.936319043815658</v>
      </c>
      <c r="FX7" s="6">
        <f>FW7*0.000582</f>
        <v>3.6046937683500715E-2</v>
      </c>
      <c r="FY7" s="10">
        <f t="shared" si="68"/>
        <v>61.900272106132157</v>
      </c>
      <c r="FZ7" s="1">
        <f t="shared" si="109"/>
        <v>44.755319043815661</v>
      </c>
      <c r="GA7" s="29">
        <v>17.181000000000001</v>
      </c>
      <c r="GB7" s="11">
        <f t="shared" si="69"/>
        <v>61.936319043815658</v>
      </c>
      <c r="GC7" s="6">
        <f>GB7*0.000582</f>
        <v>3.6046937683500715E-2</v>
      </c>
      <c r="GD7" s="10">
        <f t="shared" si="70"/>
        <v>61.900272106132157</v>
      </c>
      <c r="GE7" s="1">
        <f t="shared" si="110"/>
        <v>44.755319043815661</v>
      </c>
    </row>
    <row r="8" spans="1:187" ht="15" x14ac:dyDescent="0.25">
      <c r="A8">
        <v>22</v>
      </c>
      <c r="B8">
        <v>186</v>
      </c>
      <c r="C8" s="26">
        <v>17.181000000000001</v>
      </c>
      <c r="D8">
        <f t="shared" si="0"/>
        <v>203.18100000000001</v>
      </c>
      <c r="E8" s="6">
        <f>D8*0.000582</f>
        <v>0.11825134200000002</v>
      </c>
      <c r="F8" s="9">
        <f t="shared" si="1"/>
        <v>203.062748658</v>
      </c>
      <c r="G8" s="4">
        <f t="shared" si="71"/>
        <v>202.06333065800001</v>
      </c>
      <c r="H8" s="27">
        <v>17.181000000000001</v>
      </c>
      <c r="I8" s="11">
        <f t="shared" si="2"/>
        <v>219.24433065800002</v>
      </c>
      <c r="J8" s="6">
        <f>I8*0.000582</f>
        <v>0.12760020044295603</v>
      </c>
      <c r="K8" s="10">
        <f t="shared" si="72"/>
        <v>219.11673045755705</v>
      </c>
      <c r="L8" s="12">
        <f t="shared" si="73"/>
        <v>210.90929226226194</v>
      </c>
      <c r="M8" s="28">
        <v>17.181000000000001</v>
      </c>
      <c r="N8" s="11">
        <f t="shared" si="3"/>
        <v>228.09029226226195</v>
      </c>
      <c r="O8" s="6">
        <f>N8*0.000582</f>
        <v>0.13274855009663647</v>
      </c>
      <c r="P8" s="10">
        <f t="shared" si="4"/>
        <v>227.95754371216532</v>
      </c>
      <c r="Q8" s="10">
        <f t="shared" si="74"/>
        <v>74.01210732064898</v>
      </c>
      <c r="R8" s="28">
        <v>17.181000000000001</v>
      </c>
      <c r="S8" s="11">
        <f t="shared" si="5"/>
        <v>91.193107320648977</v>
      </c>
      <c r="T8" s="6">
        <f>S8*0.000582</f>
        <v>5.3074388460617711E-2</v>
      </c>
      <c r="U8" s="10">
        <f t="shared" si="6"/>
        <v>91.140032932188362</v>
      </c>
      <c r="V8" s="12">
        <f t="shared" si="75"/>
        <v>82.941177743999319</v>
      </c>
      <c r="W8" s="29">
        <v>17.181000000000001</v>
      </c>
      <c r="X8" s="11">
        <f t="shared" si="7"/>
        <v>100.12217774399932</v>
      </c>
      <c r="Y8" s="6">
        <f>X8*0.000582</f>
        <v>5.8271107447007607E-2</v>
      </c>
      <c r="Z8" s="10">
        <f t="shared" si="8"/>
        <v>100.0639066365523</v>
      </c>
      <c r="AA8" s="10">
        <f t="shared" si="76"/>
        <v>91.86639973799717</v>
      </c>
      <c r="AB8" s="29">
        <v>17.181000000000001</v>
      </c>
      <c r="AC8" s="11">
        <f t="shared" si="9"/>
        <v>109.04739973799717</v>
      </c>
      <c r="AD8" s="6">
        <f>AC8*0.000582</f>
        <v>6.3465586647514352E-2</v>
      </c>
      <c r="AE8" s="10">
        <f t="shared" si="10"/>
        <v>108.98393415134966</v>
      </c>
      <c r="AF8" s="1">
        <f t="shared" si="77"/>
        <v>99.790659503490417</v>
      </c>
      <c r="AG8" s="29">
        <v>17.181000000000001</v>
      </c>
      <c r="AH8" s="11">
        <f t="shared" si="11"/>
        <v>116.97165950349041</v>
      </c>
      <c r="AI8" s="6">
        <f>AH8*0.000582</f>
        <v>6.8077505831031421E-2</v>
      </c>
      <c r="AJ8" s="10">
        <f t="shared" si="12"/>
        <v>116.90358199765939</v>
      </c>
      <c r="AK8" s="10">
        <f t="shared" si="78"/>
        <v>61.900272106132157</v>
      </c>
      <c r="AL8" s="29">
        <v>17.181000000000001</v>
      </c>
      <c r="AM8" s="11">
        <f t="shared" si="13"/>
        <v>79.081272106132161</v>
      </c>
      <c r="AN8" s="6">
        <f>AM8*0.000582</f>
        <v>4.602530036576892E-2</v>
      </c>
      <c r="AO8" s="10">
        <f t="shared" si="14"/>
        <v>79.035246805766391</v>
      </c>
      <c r="AP8" s="4">
        <f t="shared" si="79"/>
        <v>61.900272106132157</v>
      </c>
      <c r="AQ8" s="29">
        <v>17.181000000000001</v>
      </c>
      <c r="AR8" s="11">
        <f t="shared" si="15"/>
        <v>79.081272106132161</v>
      </c>
      <c r="AS8" s="6">
        <f>AR8*0.000582</f>
        <v>4.602530036576892E-2</v>
      </c>
      <c r="AT8" s="10">
        <f t="shared" si="16"/>
        <v>79.035246805766391</v>
      </c>
      <c r="AU8" s="10">
        <f t="shared" si="80"/>
        <v>61.900272106132157</v>
      </c>
      <c r="AV8" s="29">
        <v>17.181000000000001</v>
      </c>
      <c r="AW8" s="11">
        <f t="shared" si="17"/>
        <v>79.081272106132161</v>
      </c>
      <c r="AX8" s="6">
        <f>AW8*0.000582</f>
        <v>4.602530036576892E-2</v>
      </c>
      <c r="AY8" s="10">
        <f t="shared" si="18"/>
        <v>79.035246805766391</v>
      </c>
      <c r="AZ8" s="1">
        <f t="shared" si="81"/>
        <v>61.900272106132157</v>
      </c>
      <c r="BA8" s="29">
        <v>17.181000000000001</v>
      </c>
      <c r="BB8" s="11">
        <f t="shared" si="19"/>
        <v>79.081272106132161</v>
      </c>
      <c r="BC8" s="6">
        <f>BB8*0.000582</f>
        <v>4.602530036576892E-2</v>
      </c>
      <c r="BD8" s="10">
        <f t="shared" si="20"/>
        <v>79.035246805766391</v>
      </c>
      <c r="BE8" s="1">
        <f t="shared" si="82"/>
        <v>61.900272106132157</v>
      </c>
      <c r="BF8" s="29">
        <v>17.181000000000001</v>
      </c>
      <c r="BG8" s="11">
        <f t="shared" si="21"/>
        <v>79.081272106132161</v>
      </c>
      <c r="BH8" s="6">
        <f>BG8*0.000582</f>
        <v>4.602530036576892E-2</v>
      </c>
      <c r="BI8" s="10">
        <f t="shared" si="22"/>
        <v>79.035246805766391</v>
      </c>
      <c r="BJ8" s="1">
        <f t="shared" si="83"/>
        <v>61.900272106132157</v>
      </c>
      <c r="BK8" s="29">
        <v>17.181000000000001</v>
      </c>
      <c r="BL8" s="11">
        <f t="shared" si="23"/>
        <v>79.081272106132161</v>
      </c>
      <c r="BM8" s="6">
        <f>BL8*0.000582</f>
        <v>4.602530036576892E-2</v>
      </c>
      <c r="BN8" s="10">
        <f t="shared" si="24"/>
        <v>79.035246805766391</v>
      </c>
      <c r="BO8" s="1">
        <f t="shared" si="84"/>
        <v>61.900272106132157</v>
      </c>
      <c r="BP8" s="29">
        <v>17.181000000000001</v>
      </c>
      <c r="BQ8" s="11">
        <f t="shared" si="25"/>
        <v>79.081272106132161</v>
      </c>
      <c r="BR8" s="6">
        <f>BQ8*0.000582</f>
        <v>4.602530036576892E-2</v>
      </c>
      <c r="BS8" s="10">
        <f t="shared" si="26"/>
        <v>79.035246805766391</v>
      </c>
      <c r="BT8" s="1">
        <f t="shared" si="85"/>
        <v>61.900272106132157</v>
      </c>
      <c r="BU8" s="29">
        <v>17.181000000000001</v>
      </c>
      <c r="BV8" s="11">
        <f t="shared" si="27"/>
        <v>79.081272106132161</v>
      </c>
      <c r="BW8" s="6">
        <f>BV8*0.000582</f>
        <v>4.602530036576892E-2</v>
      </c>
      <c r="BX8" s="10">
        <f t="shared" si="28"/>
        <v>79.035246805766391</v>
      </c>
      <c r="BY8" s="1">
        <f t="shared" si="86"/>
        <v>61.900272106132157</v>
      </c>
      <c r="BZ8" s="29">
        <v>17.181000000000001</v>
      </c>
      <c r="CA8" s="11">
        <f t="shared" si="29"/>
        <v>79.081272106132161</v>
      </c>
      <c r="CB8" s="6">
        <f>CA8*0.000582</f>
        <v>4.602530036576892E-2</v>
      </c>
      <c r="CC8" s="10">
        <f t="shared" si="30"/>
        <v>79.035246805766391</v>
      </c>
      <c r="CD8" s="1">
        <f t="shared" si="87"/>
        <v>61.900272106132157</v>
      </c>
      <c r="CE8" s="29">
        <v>17.181000000000001</v>
      </c>
      <c r="CF8" s="11">
        <f t="shared" si="31"/>
        <v>79.081272106132161</v>
      </c>
      <c r="CG8" s="6">
        <f>CF8*0.000582</f>
        <v>4.602530036576892E-2</v>
      </c>
      <c r="CH8" s="10">
        <f t="shared" si="32"/>
        <v>79.035246805766391</v>
      </c>
      <c r="CI8" s="1">
        <f t="shared" si="88"/>
        <v>61.900272106132157</v>
      </c>
      <c r="CJ8" s="29">
        <v>17.181000000000001</v>
      </c>
      <c r="CK8" s="11">
        <f t="shared" si="33"/>
        <v>79.081272106132161</v>
      </c>
      <c r="CL8" s="6">
        <f>CK8*0.000582</f>
        <v>4.602530036576892E-2</v>
      </c>
      <c r="CM8" s="10">
        <f t="shared" si="34"/>
        <v>79.035246805766391</v>
      </c>
      <c r="CN8" s="1">
        <f t="shared" si="89"/>
        <v>61.900272106132157</v>
      </c>
      <c r="CO8" s="29">
        <v>17.181000000000001</v>
      </c>
      <c r="CP8" s="11">
        <f t="shared" si="35"/>
        <v>79.081272106132161</v>
      </c>
      <c r="CQ8" s="6">
        <f>CP8*0.000582</f>
        <v>4.602530036576892E-2</v>
      </c>
      <c r="CR8" s="10">
        <f t="shared" si="36"/>
        <v>79.035246805766391</v>
      </c>
      <c r="CS8" s="1">
        <f t="shared" si="90"/>
        <v>61.900272106132157</v>
      </c>
      <c r="CT8" s="29">
        <v>17.181000000000001</v>
      </c>
      <c r="CU8" s="11">
        <f t="shared" si="37"/>
        <v>79.081272106132161</v>
      </c>
      <c r="CV8" s="6">
        <f>CU8*0.000582</f>
        <v>4.602530036576892E-2</v>
      </c>
      <c r="CW8" s="10">
        <f t="shared" si="38"/>
        <v>79.035246805766391</v>
      </c>
      <c r="CX8" s="1">
        <f>CW7</f>
        <v>61.900272106132157</v>
      </c>
      <c r="CY8" s="29">
        <v>17.181000000000001</v>
      </c>
      <c r="CZ8" s="11">
        <f t="shared" si="39"/>
        <v>79.081272106132161</v>
      </c>
      <c r="DA8" s="6">
        <f>CZ8*0.000582</f>
        <v>4.602530036576892E-2</v>
      </c>
      <c r="DB8" s="10">
        <f t="shared" si="40"/>
        <v>79.035246805766391</v>
      </c>
      <c r="DC8" s="1">
        <f t="shared" si="92"/>
        <v>61.900272106132157</v>
      </c>
      <c r="DD8" s="29">
        <v>17.181000000000001</v>
      </c>
      <c r="DE8" s="11">
        <f t="shared" si="93"/>
        <v>79.081272106132161</v>
      </c>
      <c r="DF8" s="6">
        <f>DE8*0.000582</f>
        <v>4.602530036576892E-2</v>
      </c>
      <c r="DG8" s="10">
        <f t="shared" si="94"/>
        <v>79.035246805766391</v>
      </c>
      <c r="DH8" s="1">
        <f t="shared" si="95"/>
        <v>61.900272106132157</v>
      </c>
      <c r="DI8" s="29">
        <v>17.181000000000001</v>
      </c>
      <c r="DJ8" s="11">
        <f t="shared" si="41"/>
        <v>79.081272106132161</v>
      </c>
      <c r="DK8" s="6">
        <f>DJ8*0.000582</f>
        <v>4.602530036576892E-2</v>
      </c>
      <c r="DL8" s="10">
        <f t="shared" si="42"/>
        <v>79.035246805766391</v>
      </c>
      <c r="DM8" s="1">
        <f t="shared" si="96"/>
        <v>61.900272106132157</v>
      </c>
      <c r="DN8" s="29">
        <v>17.181000000000001</v>
      </c>
      <c r="DO8" s="11">
        <f t="shared" si="43"/>
        <v>79.081272106132161</v>
      </c>
      <c r="DP8" s="6">
        <f>DO8*0.000582</f>
        <v>4.602530036576892E-2</v>
      </c>
      <c r="DQ8" s="10">
        <f t="shared" si="44"/>
        <v>79.035246805766391</v>
      </c>
      <c r="DR8" s="1">
        <f t="shared" si="97"/>
        <v>61.900272106132157</v>
      </c>
      <c r="DS8" s="29">
        <v>17.181000000000001</v>
      </c>
      <c r="DT8" s="11">
        <f t="shared" si="45"/>
        <v>79.081272106132161</v>
      </c>
      <c r="DU8" s="6">
        <f>DT8*0.000582</f>
        <v>4.602530036576892E-2</v>
      </c>
      <c r="DV8" s="10">
        <f t="shared" si="46"/>
        <v>79.035246805766391</v>
      </c>
      <c r="DW8" s="1">
        <f t="shared" si="98"/>
        <v>61.900272106132157</v>
      </c>
      <c r="DX8" s="29">
        <v>17.181000000000001</v>
      </c>
      <c r="DY8" s="11">
        <f t="shared" si="47"/>
        <v>79.081272106132161</v>
      </c>
      <c r="DZ8" s="6">
        <f>DY8*0.000582</f>
        <v>4.602530036576892E-2</v>
      </c>
      <c r="EA8" s="10">
        <f t="shared" si="48"/>
        <v>79.035246805766391</v>
      </c>
      <c r="EB8" s="1">
        <f t="shared" si="99"/>
        <v>61.900272106132157</v>
      </c>
      <c r="EC8" s="29">
        <v>17.181000000000001</v>
      </c>
      <c r="ED8" s="11">
        <f t="shared" si="49"/>
        <v>79.081272106132161</v>
      </c>
      <c r="EE8" s="6">
        <f>ED8*0.000582</f>
        <v>4.602530036576892E-2</v>
      </c>
      <c r="EF8" s="10">
        <f t="shared" si="50"/>
        <v>79.035246805766391</v>
      </c>
      <c r="EG8" s="1">
        <f t="shared" si="100"/>
        <v>61.900272106132157</v>
      </c>
      <c r="EH8" s="29">
        <v>17.181000000000001</v>
      </c>
      <c r="EI8" s="11">
        <f t="shared" si="51"/>
        <v>79.081272106132161</v>
      </c>
      <c r="EJ8" s="6">
        <f>EI8*0.000582</f>
        <v>4.602530036576892E-2</v>
      </c>
      <c r="EK8" s="10">
        <f t="shared" si="52"/>
        <v>79.035246805766391</v>
      </c>
      <c r="EL8" s="1">
        <f t="shared" si="101"/>
        <v>61.900272106132157</v>
      </c>
      <c r="EM8" s="29">
        <v>17.181000000000001</v>
      </c>
      <c r="EN8" s="11">
        <f t="shared" si="53"/>
        <v>79.081272106132161</v>
      </c>
      <c r="EO8" s="6">
        <f>EN8*0.000582</f>
        <v>4.602530036576892E-2</v>
      </c>
      <c r="EP8" s="10">
        <f t="shared" si="54"/>
        <v>79.035246805766391</v>
      </c>
      <c r="EQ8" s="1">
        <f t="shared" si="102"/>
        <v>61.900272106132157</v>
      </c>
      <c r="ER8" s="29">
        <v>17.181000000000001</v>
      </c>
      <c r="ES8" s="11">
        <f t="shared" si="55"/>
        <v>79.081272106132161</v>
      </c>
      <c r="ET8" s="6">
        <f>ES8*0.000582</f>
        <v>4.602530036576892E-2</v>
      </c>
      <c r="EU8" s="10">
        <f t="shared" si="56"/>
        <v>79.035246805766391</v>
      </c>
      <c r="EV8" s="1">
        <f t="shared" si="103"/>
        <v>61.900272106132157</v>
      </c>
      <c r="EW8" s="29">
        <v>17.181000000000001</v>
      </c>
      <c r="EX8" s="11">
        <f t="shared" si="57"/>
        <v>79.081272106132161</v>
      </c>
      <c r="EY8" s="6">
        <f>EX8*0.000582</f>
        <v>4.602530036576892E-2</v>
      </c>
      <c r="EZ8" s="10">
        <f t="shared" si="58"/>
        <v>79.035246805766391</v>
      </c>
      <c r="FA8" s="1">
        <f t="shared" si="104"/>
        <v>61.900272106132157</v>
      </c>
      <c r="FB8" s="29">
        <v>17.181000000000001</v>
      </c>
      <c r="FC8" s="11">
        <f t="shared" si="59"/>
        <v>79.081272106132161</v>
      </c>
      <c r="FD8" s="6">
        <f>FC8*0.000582</f>
        <v>4.602530036576892E-2</v>
      </c>
      <c r="FE8" s="10">
        <f t="shared" si="60"/>
        <v>79.035246805766391</v>
      </c>
      <c r="FF8" s="1">
        <f t="shared" si="105"/>
        <v>61.900272106132157</v>
      </c>
      <c r="FG8" s="29">
        <v>17.181000000000001</v>
      </c>
      <c r="FH8" s="11">
        <f t="shared" si="61"/>
        <v>79.081272106132161</v>
      </c>
      <c r="FI8" s="6">
        <f>FH8*0.000582</f>
        <v>4.602530036576892E-2</v>
      </c>
      <c r="FJ8" s="10">
        <f t="shared" si="62"/>
        <v>79.035246805766391</v>
      </c>
      <c r="FK8" s="1">
        <f t="shared" si="106"/>
        <v>61.900272106132157</v>
      </c>
      <c r="FL8" s="29">
        <v>17.181000000000001</v>
      </c>
      <c r="FM8" s="11">
        <f t="shared" si="63"/>
        <v>79.081272106132161</v>
      </c>
      <c r="FN8" s="6">
        <f>FM8*0.000582</f>
        <v>4.602530036576892E-2</v>
      </c>
      <c r="FO8" s="10">
        <f t="shared" si="64"/>
        <v>79.035246805766391</v>
      </c>
      <c r="FP8" s="1">
        <f t="shared" si="107"/>
        <v>61.900272106132157</v>
      </c>
      <c r="FQ8" s="29">
        <v>17.181000000000001</v>
      </c>
      <c r="FR8" s="11">
        <f t="shared" si="65"/>
        <v>79.081272106132161</v>
      </c>
      <c r="FS8" s="6">
        <f>FR8*0.000582</f>
        <v>4.602530036576892E-2</v>
      </c>
      <c r="FT8" s="10">
        <f t="shared" si="66"/>
        <v>79.035246805766391</v>
      </c>
      <c r="FU8" s="1">
        <f t="shared" si="108"/>
        <v>61.900272106132157</v>
      </c>
      <c r="FV8" s="29">
        <v>17.181000000000001</v>
      </c>
      <c r="FW8" s="11">
        <f t="shared" si="67"/>
        <v>79.081272106132161</v>
      </c>
      <c r="FX8" s="6">
        <f>FW8*0.000582</f>
        <v>4.602530036576892E-2</v>
      </c>
      <c r="FY8" s="10">
        <f t="shared" si="68"/>
        <v>79.035246805766391</v>
      </c>
      <c r="FZ8" s="1">
        <f t="shared" si="109"/>
        <v>61.900272106132157</v>
      </c>
      <c r="GA8" s="29">
        <v>17.181000000000001</v>
      </c>
      <c r="GB8" s="11">
        <f t="shared" si="69"/>
        <v>79.081272106132161</v>
      </c>
      <c r="GC8" s="6">
        <f>GB8*0.000582</f>
        <v>4.602530036576892E-2</v>
      </c>
      <c r="GD8" s="10">
        <f t="shared" si="70"/>
        <v>79.035246805766391</v>
      </c>
      <c r="GE8" s="1">
        <f t="shared" si="110"/>
        <v>61.900272106132157</v>
      </c>
    </row>
    <row r="9" spans="1:187" ht="15" x14ac:dyDescent="0.25">
      <c r="A9">
        <v>23</v>
      </c>
      <c r="B9">
        <v>186</v>
      </c>
      <c r="C9" s="26">
        <v>17.181000000000001</v>
      </c>
      <c r="D9">
        <f t="shared" si="0"/>
        <v>203.18100000000001</v>
      </c>
      <c r="E9" s="6">
        <f>D9*0.000582</f>
        <v>0.11825134200000002</v>
      </c>
      <c r="F9" s="9">
        <f t="shared" si="1"/>
        <v>203.062748658</v>
      </c>
      <c r="G9" s="4">
        <f t="shared" si="71"/>
        <v>203.062748658</v>
      </c>
      <c r="H9" s="27">
        <v>17.181000000000001</v>
      </c>
      <c r="I9" s="11">
        <f t="shared" si="2"/>
        <v>220.24374865800002</v>
      </c>
      <c r="J9" s="6">
        <f>I9*0.000582</f>
        <v>0.12818186171895601</v>
      </c>
      <c r="K9" s="10">
        <f t="shared" si="72"/>
        <v>220.11556679628106</v>
      </c>
      <c r="L9" s="12">
        <f t="shared" si="73"/>
        <v>219.11673045755705</v>
      </c>
      <c r="M9" s="28">
        <v>17.181000000000001</v>
      </c>
      <c r="N9" s="11">
        <f t="shared" si="3"/>
        <v>236.29773045755707</v>
      </c>
      <c r="O9" s="6">
        <f>N9*0.000582</f>
        <v>0.13752527912629822</v>
      </c>
      <c r="P9" s="10">
        <f t="shared" si="4"/>
        <v>236.16020517843077</v>
      </c>
      <c r="Q9" s="10">
        <f t="shared" si="74"/>
        <v>227.95754371216532</v>
      </c>
      <c r="R9" s="28">
        <v>17.181000000000001</v>
      </c>
      <c r="S9" s="11">
        <f t="shared" si="5"/>
        <v>245.13854371216533</v>
      </c>
      <c r="T9" s="6">
        <f>S9*0.000582</f>
        <v>0.14267063244048023</v>
      </c>
      <c r="U9" s="10">
        <f t="shared" si="6"/>
        <v>244.99587307972484</v>
      </c>
      <c r="V9" s="12">
        <f t="shared" si="75"/>
        <v>91.140032932188362</v>
      </c>
      <c r="W9" s="29">
        <v>17.181000000000001</v>
      </c>
      <c r="X9" s="11">
        <f t="shared" si="7"/>
        <v>108.32103293218836</v>
      </c>
      <c r="Y9" s="6">
        <f>X9*0.000582</f>
        <v>6.3042841166533636E-2</v>
      </c>
      <c r="Z9" s="10">
        <f t="shared" si="8"/>
        <v>108.25799009102182</v>
      </c>
      <c r="AA9" s="10">
        <f t="shared" si="76"/>
        <v>100.0639066365523</v>
      </c>
      <c r="AB9" s="29">
        <v>17.181000000000001</v>
      </c>
      <c r="AC9" s="11">
        <f t="shared" si="9"/>
        <v>117.2449066365523</v>
      </c>
      <c r="AD9" s="6">
        <f>AC9*0.000582</f>
        <v>6.8236535662473452E-2</v>
      </c>
      <c r="AE9" s="10">
        <f t="shared" si="10"/>
        <v>117.17667010088982</v>
      </c>
      <c r="AF9" s="1">
        <f t="shared" si="77"/>
        <v>108.98393415134966</v>
      </c>
      <c r="AG9" s="29">
        <v>17.181000000000001</v>
      </c>
      <c r="AH9" s="11">
        <f t="shared" si="11"/>
        <v>126.16493415134966</v>
      </c>
      <c r="AI9" s="6">
        <f>AH9*0.000582</f>
        <v>7.3427991676085505E-2</v>
      </c>
      <c r="AJ9" s="10">
        <f t="shared" si="12"/>
        <v>126.09150615967357</v>
      </c>
      <c r="AK9" s="10">
        <f t="shared" si="78"/>
        <v>116.90358199765939</v>
      </c>
      <c r="AL9" s="29">
        <v>17.181000000000001</v>
      </c>
      <c r="AM9" s="11">
        <f t="shared" si="13"/>
        <v>134.0845819976594</v>
      </c>
      <c r="AN9" s="6">
        <f>AM9*0.000582</f>
        <v>7.803722672263777E-2</v>
      </c>
      <c r="AO9" s="10">
        <f t="shared" si="14"/>
        <v>134.00654477093676</v>
      </c>
      <c r="AP9" s="4">
        <f t="shared" si="79"/>
        <v>79.035246805766391</v>
      </c>
      <c r="AQ9" s="29">
        <v>17.181000000000001</v>
      </c>
      <c r="AR9" s="11">
        <f t="shared" si="15"/>
        <v>96.216246805766389</v>
      </c>
      <c r="AS9" s="6">
        <f>AR9*0.000582</f>
        <v>5.5997855640956044E-2</v>
      </c>
      <c r="AT9" s="10">
        <f t="shared" si="16"/>
        <v>96.160248950125435</v>
      </c>
      <c r="AU9" s="10">
        <f t="shared" si="80"/>
        <v>79.035246805766391</v>
      </c>
      <c r="AV9" s="29">
        <v>17.181000000000001</v>
      </c>
      <c r="AW9" s="11">
        <f t="shared" si="17"/>
        <v>96.216246805766389</v>
      </c>
      <c r="AX9" s="6">
        <f>AW9*0.000582</f>
        <v>5.5997855640956044E-2</v>
      </c>
      <c r="AY9" s="10">
        <f t="shared" si="18"/>
        <v>96.160248950125435</v>
      </c>
      <c r="AZ9" s="1">
        <f t="shared" si="81"/>
        <v>79.035246805766391</v>
      </c>
      <c r="BA9" s="29">
        <v>17.181000000000001</v>
      </c>
      <c r="BB9" s="11">
        <f t="shared" si="19"/>
        <v>96.216246805766389</v>
      </c>
      <c r="BC9" s="6">
        <f>BB9*0.000582</f>
        <v>5.5997855640956044E-2</v>
      </c>
      <c r="BD9" s="10">
        <f t="shared" si="20"/>
        <v>96.160248950125435</v>
      </c>
      <c r="BE9" s="1">
        <f t="shared" si="82"/>
        <v>79.035246805766391</v>
      </c>
      <c r="BF9" s="29">
        <v>17.181000000000001</v>
      </c>
      <c r="BG9" s="11">
        <f t="shared" si="21"/>
        <v>96.216246805766389</v>
      </c>
      <c r="BH9" s="6">
        <f>BG9*0.000582</f>
        <v>5.5997855640956044E-2</v>
      </c>
      <c r="BI9" s="10">
        <f t="shared" si="22"/>
        <v>96.160248950125435</v>
      </c>
      <c r="BJ9" s="1">
        <f t="shared" si="83"/>
        <v>79.035246805766391</v>
      </c>
      <c r="BK9" s="29">
        <v>17.181000000000001</v>
      </c>
      <c r="BL9" s="11">
        <f t="shared" si="23"/>
        <v>96.216246805766389</v>
      </c>
      <c r="BM9" s="6">
        <f>BL9*0.000582</f>
        <v>5.5997855640956044E-2</v>
      </c>
      <c r="BN9" s="10">
        <f t="shared" si="24"/>
        <v>96.160248950125435</v>
      </c>
      <c r="BO9" s="1">
        <f t="shared" si="84"/>
        <v>79.035246805766391</v>
      </c>
      <c r="BP9" s="29">
        <v>17.181000000000001</v>
      </c>
      <c r="BQ9" s="11">
        <f t="shared" si="25"/>
        <v>96.216246805766389</v>
      </c>
      <c r="BR9" s="6">
        <f>BQ9*0.000582</f>
        <v>5.5997855640956044E-2</v>
      </c>
      <c r="BS9" s="10">
        <f t="shared" si="26"/>
        <v>96.160248950125435</v>
      </c>
      <c r="BT9" s="1">
        <f t="shared" si="85"/>
        <v>79.035246805766391</v>
      </c>
      <c r="BU9" s="29">
        <v>17.181000000000001</v>
      </c>
      <c r="BV9" s="11">
        <f t="shared" si="27"/>
        <v>96.216246805766389</v>
      </c>
      <c r="BW9" s="6">
        <f>BV9*0.000582</f>
        <v>5.5997855640956044E-2</v>
      </c>
      <c r="BX9" s="10">
        <f t="shared" si="28"/>
        <v>96.160248950125435</v>
      </c>
      <c r="BY9" s="1">
        <f t="shared" si="86"/>
        <v>79.035246805766391</v>
      </c>
      <c r="BZ9" s="29">
        <v>17.181000000000001</v>
      </c>
      <c r="CA9" s="11">
        <f t="shared" si="29"/>
        <v>96.216246805766389</v>
      </c>
      <c r="CB9" s="6">
        <f>CA9*0.000582</f>
        <v>5.5997855640956044E-2</v>
      </c>
      <c r="CC9" s="10">
        <f t="shared" si="30"/>
        <v>96.160248950125435</v>
      </c>
      <c r="CD9" s="1">
        <f t="shared" si="87"/>
        <v>79.035246805766391</v>
      </c>
      <c r="CE9" s="29">
        <v>17.181000000000001</v>
      </c>
      <c r="CF9" s="11">
        <f t="shared" si="31"/>
        <v>96.216246805766389</v>
      </c>
      <c r="CG9" s="6">
        <f>CF9*0.000582</f>
        <v>5.5997855640956044E-2</v>
      </c>
      <c r="CH9" s="10">
        <f t="shared" si="32"/>
        <v>96.160248950125435</v>
      </c>
      <c r="CI9" s="1">
        <f t="shared" si="88"/>
        <v>79.035246805766391</v>
      </c>
      <c r="CJ9" s="29">
        <v>17.181000000000001</v>
      </c>
      <c r="CK9" s="11">
        <f t="shared" si="33"/>
        <v>96.216246805766389</v>
      </c>
      <c r="CL9" s="6">
        <f>CK9*0.000582</f>
        <v>5.5997855640956044E-2</v>
      </c>
      <c r="CM9" s="10">
        <f t="shared" si="34"/>
        <v>96.160248950125435</v>
      </c>
      <c r="CN9" s="1">
        <f t="shared" si="89"/>
        <v>79.035246805766391</v>
      </c>
      <c r="CO9" s="29">
        <v>17.181000000000001</v>
      </c>
      <c r="CP9" s="11">
        <f t="shared" si="35"/>
        <v>96.216246805766389</v>
      </c>
      <c r="CQ9" s="6">
        <f>CP9*0.000582</f>
        <v>5.5997855640956044E-2</v>
      </c>
      <c r="CR9" s="10">
        <f t="shared" si="36"/>
        <v>96.160248950125435</v>
      </c>
      <c r="CS9" s="1">
        <f t="shared" si="90"/>
        <v>79.035246805766391</v>
      </c>
      <c r="CT9" s="29">
        <v>17.181000000000001</v>
      </c>
      <c r="CU9" s="11">
        <f t="shared" si="37"/>
        <v>96.216246805766389</v>
      </c>
      <c r="CV9" s="6">
        <f>CU9*0.000582</f>
        <v>5.5997855640956044E-2</v>
      </c>
      <c r="CW9" s="10">
        <f t="shared" si="38"/>
        <v>96.160248950125435</v>
      </c>
      <c r="CX9" s="1">
        <f t="shared" si="91"/>
        <v>79.035246805766391</v>
      </c>
      <c r="CY9" s="29">
        <v>17.181000000000001</v>
      </c>
      <c r="CZ9" s="11">
        <f t="shared" si="39"/>
        <v>96.216246805766389</v>
      </c>
      <c r="DA9" s="6">
        <f>CZ9*0.000582</f>
        <v>5.5997855640956044E-2</v>
      </c>
      <c r="DB9" s="10">
        <f t="shared" si="40"/>
        <v>96.160248950125435</v>
      </c>
      <c r="DC9" s="1">
        <f t="shared" si="92"/>
        <v>79.035246805766391</v>
      </c>
      <c r="DD9" s="29">
        <v>17.181000000000001</v>
      </c>
      <c r="DE9" s="11">
        <f t="shared" si="93"/>
        <v>96.216246805766389</v>
      </c>
      <c r="DF9" s="6">
        <f>DE9*0.000582</f>
        <v>5.5997855640956044E-2</v>
      </c>
      <c r="DG9" s="10">
        <f t="shared" si="94"/>
        <v>96.160248950125435</v>
      </c>
      <c r="DH9" s="1">
        <f t="shared" si="95"/>
        <v>79.035246805766391</v>
      </c>
      <c r="DI9" s="29">
        <v>17.181000000000001</v>
      </c>
      <c r="DJ9" s="11">
        <f t="shared" si="41"/>
        <v>96.216246805766389</v>
      </c>
      <c r="DK9" s="6">
        <f>DJ9*0.000582</f>
        <v>5.5997855640956044E-2</v>
      </c>
      <c r="DL9" s="10">
        <f t="shared" si="42"/>
        <v>96.160248950125435</v>
      </c>
      <c r="DM9" s="1">
        <f t="shared" si="96"/>
        <v>79.035246805766391</v>
      </c>
      <c r="DN9" s="29">
        <v>17.181000000000001</v>
      </c>
      <c r="DO9" s="11">
        <f t="shared" si="43"/>
        <v>96.216246805766389</v>
      </c>
      <c r="DP9" s="6">
        <f>DO9*0.000582</f>
        <v>5.5997855640956044E-2</v>
      </c>
      <c r="DQ9" s="10">
        <f t="shared" si="44"/>
        <v>96.160248950125435</v>
      </c>
      <c r="DR9" s="1">
        <f t="shared" si="97"/>
        <v>79.035246805766391</v>
      </c>
      <c r="DS9" s="29">
        <v>17.181000000000001</v>
      </c>
      <c r="DT9" s="11">
        <f t="shared" si="45"/>
        <v>96.216246805766389</v>
      </c>
      <c r="DU9" s="6">
        <f>DT9*0.000582</f>
        <v>5.5997855640956044E-2</v>
      </c>
      <c r="DV9" s="10">
        <f t="shared" si="46"/>
        <v>96.160248950125435</v>
      </c>
      <c r="DW9" s="1">
        <f t="shared" si="98"/>
        <v>79.035246805766391</v>
      </c>
      <c r="DX9" s="29">
        <v>17.181000000000001</v>
      </c>
      <c r="DY9" s="11">
        <f t="shared" si="47"/>
        <v>96.216246805766389</v>
      </c>
      <c r="DZ9" s="6">
        <f>DY9*0.000582</f>
        <v>5.5997855640956044E-2</v>
      </c>
      <c r="EA9" s="10">
        <f t="shared" si="48"/>
        <v>96.160248950125435</v>
      </c>
      <c r="EB9" s="1">
        <f t="shared" si="99"/>
        <v>79.035246805766391</v>
      </c>
      <c r="EC9" s="29">
        <v>17.181000000000001</v>
      </c>
      <c r="ED9" s="11">
        <f t="shared" si="49"/>
        <v>96.216246805766389</v>
      </c>
      <c r="EE9" s="6">
        <f>ED9*0.000582</f>
        <v>5.5997855640956044E-2</v>
      </c>
      <c r="EF9" s="10">
        <f t="shared" si="50"/>
        <v>96.160248950125435</v>
      </c>
      <c r="EG9" s="1">
        <f t="shared" si="100"/>
        <v>79.035246805766391</v>
      </c>
      <c r="EH9" s="29">
        <v>17.181000000000001</v>
      </c>
      <c r="EI9" s="11">
        <f t="shared" si="51"/>
        <v>96.216246805766389</v>
      </c>
      <c r="EJ9" s="6">
        <f>EI9*0.000582</f>
        <v>5.5997855640956044E-2</v>
      </c>
      <c r="EK9" s="10">
        <f t="shared" si="52"/>
        <v>96.160248950125435</v>
      </c>
      <c r="EL9" s="1">
        <f t="shared" si="101"/>
        <v>79.035246805766391</v>
      </c>
      <c r="EM9" s="29">
        <v>17.181000000000001</v>
      </c>
      <c r="EN9" s="11">
        <f t="shared" si="53"/>
        <v>96.216246805766389</v>
      </c>
      <c r="EO9" s="6">
        <f>EN9*0.000582</f>
        <v>5.5997855640956044E-2</v>
      </c>
      <c r="EP9" s="10">
        <f t="shared" si="54"/>
        <v>96.160248950125435</v>
      </c>
      <c r="EQ9" s="1">
        <f t="shared" si="102"/>
        <v>79.035246805766391</v>
      </c>
      <c r="ER9" s="29">
        <v>17.181000000000001</v>
      </c>
      <c r="ES9" s="11">
        <f t="shared" si="55"/>
        <v>96.216246805766389</v>
      </c>
      <c r="ET9" s="6">
        <f>ES9*0.000582</f>
        <v>5.5997855640956044E-2</v>
      </c>
      <c r="EU9" s="10">
        <f t="shared" si="56"/>
        <v>96.160248950125435</v>
      </c>
      <c r="EV9" s="1">
        <f t="shared" si="103"/>
        <v>79.035246805766391</v>
      </c>
      <c r="EW9" s="29">
        <v>17.181000000000001</v>
      </c>
      <c r="EX9" s="11">
        <f t="shared" si="57"/>
        <v>96.216246805766389</v>
      </c>
      <c r="EY9" s="6">
        <f>EX9*0.000582</f>
        <v>5.5997855640956044E-2</v>
      </c>
      <c r="EZ9" s="10">
        <f t="shared" si="58"/>
        <v>96.160248950125435</v>
      </c>
      <c r="FA9" s="1">
        <f t="shared" si="104"/>
        <v>79.035246805766391</v>
      </c>
      <c r="FB9" s="29">
        <v>17.181000000000001</v>
      </c>
      <c r="FC9" s="11">
        <f t="shared" si="59"/>
        <v>96.216246805766389</v>
      </c>
      <c r="FD9" s="6">
        <f>FC9*0.000582</f>
        <v>5.5997855640956044E-2</v>
      </c>
      <c r="FE9" s="10">
        <f t="shared" si="60"/>
        <v>96.160248950125435</v>
      </c>
      <c r="FF9" s="1">
        <f t="shared" si="105"/>
        <v>79.035246805766391</v>
      </c>
      <c r="FG9" s="29">
        <v>17.181000000000001</v>
      </c>
      <c r="FH9" s="11">
        <f t="shared" si="61"/>
        <v>96.216246805766389</v>
      </c>
      <c r="FI9" s="6">
        <f>FH9*0.000582</f>
        <v>5.5997855640956044E-2</v>
      </c>
      <c r="FJ9" s="10">
        <f t="shared" si="62"/>
        <v>96.160248950125435</v>
      </c>
      <c r="FK9" s="1">
        <f t="shared" si="106"/>
        <v>79.035246805766391</v>
      </c>
      <c r="FL9" s="29">
        <v>17.181000000000001</v>
      </c>
      <c r="FM9" s="11">
        <f t="shared" si="63"/>
        <v>96.216246805766389</v>
      </c>
      <c r="FN9" s="6">
        <f>FM9*0.000582</f>
        <v>5.5997855640956044E-2</v>
      </c>
      <c r="FO9" s="10">
        <f t="shared" si="64"/>
        <v>96.160248950125435</v>
      </c>
      <c r="FP9" s="1">
        <f t="shared" si="107"/>
        <v>79.035246805766391</v>
      </c>
      <c r="FQ9" s="29">
        <v>17.181000000000001</v>
      </c>
      <c r="FR9" s="11">
        <f t="shared" si="65"/>
        <v>96.216246805766389</v>
      </c>
      <c r="FS9" s="6">
        <f>FR9*0.000582</f>
        <v>5.5997855640956044E-2</v>
      </c>
      <c r="FT9" s="10">
        <f t="shared" si="66"/>
        <v>96.160248950125435</v>
      </c>
      <c r="FU9" s="1">
        <f t="shared" si="108"/>
        <v>79.035246805766391</v>
      </c>
      <c r="FV9" s="29">
        <v>17.181000000000001</v>
      </c>
      <c r="FW9" s="11">
        <f t="shared" si="67"/>
        <v>96.216246805766389</v>
      </c>
      <c r="FX9" s="6">
        <f>FW9*0.000582</f>
        <v>5.5997855640956044E-2</v>
      </c>
      <c r="FY9" s="10">
        <f t="shared" si="68"/>
        <v>96.160248950125435</v>
      </c>
      <c r="FZ9" s="1">
        <f t="shared" si="109"/>
        <v>79.035246805766391</v>
      </c>
      <c r="GA9" s="29">
        <v>17.181000000000001</v>
      </c>
      <c r="GB9" s="11">
        <f t="shared" si="69"/>
        <v>96.216246805766389</v>
      </c>
      <c r="GC9" s="6">
        <f>GB9*0.000582</f>
        <v>5.5997855640956044E-2</v>
      </c>
      <c r="GD9" s="10">
        <f t="shared" si="70"/>
        <v>96.160248950125435</v>
      </c>
      <c r="GE9" s="1">
        <f t="shared" si="110"/>
        <v>79.035246805766391</v>
      </c>
    </row>
    <row r="10" spans="1:187" ht="15" x14ac:dyDescent="0.25">
      <c r="A10">
        <v>24</v>
      </c>
      <c r="B10">
        <v>186</v>
      </c>
      <c r="C10" s="26">
        <v>17.181000000000001</v>
      </c>
      <c r="D10">
        <f t="shared" si="0"/>
        <v>203.18100000000001</v>
      </c>
      <c r="E10" s="6">
        <f>D10*0.000582</f>
        <v>0.11825134200000002</v>
      </c>
      <c r="F10" s="9">
        <f t="shared" si="1"/>
        <v>203.062748658</v>
      </c>
      <c r="G10" s="4">
        <f t="shared" si="71"/>
        <v>203.062748658</v>
      </c>
      <c r="H10" s="27">
        <v>17.181000000000001</v>
      </c>
      <c r="I10" s="11">
        <f t="shared" si="2"/>
        <v>220.24374865800002</v>
      </c>
      <c r="J10" s="6">
        <f>I10*0.000582</f>
        <v>0.12818186171895601</v>
      </c>
      <c r="K10" s="10">
        <f t="shared" si="72"/>
        <v>220.11556679628106</v>
      </c>
      <c r="L10" s="12">
        <f t="shared" si="73"/>
        <v>220.11556679628106</v>
      </c>
      <c r="M10" s="28">
        <v>17.181000000000001</v>
      </c>
      <c r="N10" s="11">
        <f t="shared" si="3"/>
        <v>237.29656679628107</v>
      </c>
      <c r="O10" s="6">
        <f>N10*0.000582</f>
        <v>0.13810660187543561</v>
      </c>
      <c r="P10" s="10">
        <f t="shared" si="4"/>
        <v>237.15846019440562</v>
      </c>
      <c r="Q10" s="10">
        <f t="shared" si="74"/>
        <v>236.16020517843077</v>
      </c>
      <c r="R10" s="28">
        <v>17.181000000000001</v>
      </c>
      <c r="S10" s="11">
        <f t="shared" si="5"/>
        <v>253.34120517843078</v>
      </c>
      <c r="T10" s="6">
        <f>S10*0.000582</f>
        <v>0.14744458141384673</v>
      </c>
      <c r="U10" s="10">
        <f t="shared" si="6"/>
        <v>253.19376059701693</v>
      </c>
      <c r="V10" s="12">
        <f t="shared" si="75"/>
        <v>244.99587307972484</v>
      </c>
      <c r="W10" s="29">
        <v>17.181000000000001</v>
      </c>
      <c r="X10" s="11">
        <f t="shared" si="7"/>
        <v>262.17687307972483</v>
      </c>
      <c r="Y10" s="6">
        <f>X10*0.000582</f>
        <v>0.15258694013239987</v>
      </c>
      <c r="Z10" s="10">
        <f t="shared" si="8"/>
        <v>262.02428613959245</v>
      </c>
      <c r="AA10" s="10">
        <f t="shared" si="76"/>
        <v>108.25799009102182</v>
      </c>
      <c r="AB10" s="29">
        <v>17.181000000000001</v>
      </c>
      <c r="AC10" s="11">
        <f t="shared" si="9"/>
        <v>125.43899009102182</v>
      </c>
      <c r="AD10" s="6">
        <f>AC10*0.000582</f>
        <v>7.30054922329747E-2</v>
      </c>
      <c r="AE10" s="10">
        <f t="shared" si="10"/>
        <v>125.36598459878884</v>
      </c>
      <c r="AF10" s="1">
        <f t="shared" si="77"/>
        <v>117.17667010088982</v>
      </c>
      <c r="AG10" s="29">
        <v>17.181000000000001</v>
      </c>
      <c r="AH10" s="11">
        <f t="shared" si="11"/>
        <v>134.35767010088983</v>
      </c>
      <c r="AI10" s="6">
        <f>AH10*0.000582</f>
        <v>7.8196163998717885E-2</v>
      </c>
      <c r="AJ10" s="10">
        <f t="shared" si="12"/>
        <v>134.27947393689112</v>
      </c>
      <c r="AK10" s="10">
        <f t="shared" si="78"/>
        <v>126.09150615967357</v>
      </c>
      <c r="AL10" s="29">
        <v>17.181000000000001</v>
      </c>
      <c r="AM10" s="11">
        <f t="shared" si="13"/>
        <v>143.27250615967358</v>
      </c>
      <c r="AN10" s="6">
        <f>AM10*0.000582</f>
        <v>8.3384598584930039E-2</v>
      </c>
      <c r="AO10" s="10">
        <f t="shared" si="14"/>
        <v>143.18912156108865</v>
      </c>
      <c r="AP10" s="4">
        <f t="shared" si="79"/>
        <v>134.00654477093676</v>
      </c>
      <c r="AQ10" s="29">
        <v>17.181000000000001</v>
      </c>
      <c r="AR10" s="11">
        <f t="shared" si="15"/>
        <v>151.18754477093677</v>
      </c>
      <c r="AS10" s="6">
        <f>AR10*0.000582</f>
        <v>8.7991151056685202E-2</v>
      </c>
      <c r="AT10" s="10">
        <f t="shared" si="16"/>
        <v>151.09955361988008</v>
      </c>
      <c r="AU10" s="10">
        <f t="shared" si="80"/>
        <v>96.160248950125435</v>
      </c>
      <c r="AV10" s="29">
        <v>17.181000000000001</v>
      </c>
      <c r="AW10" s="11">
        <f t="shared" si="17"/>
        <v>113.34124895012543</v>
      </c>
      <c r="AX10" s="6">
        <f>AW10*0.000582</f>
        <v>6.5964606888973001E-2</v>
      </c>
      <c r="AY10" s="10">
        <f t="shared" si="18"/>
        <v>113.27528434323646</v>
      </c>
      <c r="AZ10" s="1">
        <f t="shared" si="81"/>
        <v>96.160248950125435</v>
      </c>
      <c r="BA10" s="29">
        <v>17.181000000000001</v>
      </c>
      <c r="BB10" s="11">
        <f t="shared" si="19"/>
        <v>113.34124895012543</v>
      </c>
      <c r="BC10" s="6">
        <f>BB10*0.000582</f>
        <v>6.5964606888973001E-2</v>
      </c>
      <c r="BD10" s="10">
        <f t="shared" si="20"/>
        <v>113.27528434323646</v>
      </c>
      <c r="BE10" s="1">
        <f t="shared" si="82"/>
        <v>96.160248950125435</v>
      </c>
      <c r="BF10" s="29">
        <v>17.181000000000001</v>
      </c>
      <c r="BG10" s="11">
        <f t="shared" si="21"/>
        <v>113.34124895012543</v>
      </c>
      <c r="BH10" s="6">
        <f>BG10*0.000582</f>
        <v>6.5964606888973001E-2</v>
      </c>
      <c r="BI10" s="10">
        <f t="shared" si="22"/>
        <v>113.27528434323646</v>
      </c>
      <c r="BJ10" s="1">
        <f t="shared" si="83"/>
        <v>96.160248950125435</v>
      </c>
      <c r="BK10" s="29">
        <v>17.181000000000001</v>
      </c>
      <c r="BL10" s="11">
        <f t="shared" si="23"/>
        <v>113.34124895012543</v>
      </c>
      <c r="BM10" s="6">
        <f>BL10*0.000582</f>
        <v>6.5964606888973001E-2</v>
      </c>
      <c r="BN10" s="10">
        <f t="shared" si="24"/>
        <v>113.27528434323646</v>
      </c>
      <c r="BO10" s="1">
        <f t="shared" si="84"/>
        <v>96.160248950125435</v>
      </c>
      <c r="BP10" s="29">
        <v>17.181000000000001</v>
      </c>
      <c r="BQ10" s="11">
        <f t="shared" si="25"/>
        <v>113.34124895012543</v>
      </c>
      <c r="BR10" s="6">
        <f>BQ10*0.000582</f>
        <v>6.5964606888973001E-2</v>
      </c>
      <c r="BS10" s="10">
        <f t="shared" si="26"/>
        <v>113.27528434323646</v>
      </c>
      <c r="BT10" s="1">
        <f t="shared" si="85"/>
        <v>96.160248950125435</v>
      </c>
      <c r="BU10" s="29">
        <v>17.181000000000001</v>
      </c>
      <c r="BV10" s="11">
        <f t="shared" si="27"/>
        <v>113.34124895012543</v>
      </c>
      <c r="BW10" s="6">
        <f>BV10*0.000582</f>
        <v>6.5964606888973001E-2</v>
      </c>
      <c r="BX10" s="10">
        <f t="shared" si="28"/>
        <v>113.27528434323646</v>
      </c>
      <c r="BY10" s="1">
        <f t="shared" si="86"/>
        <v>96.160248950125435</v>
      </c>
      <c r="BZ10" s="29">
        <v>17.181000000000001</v>
      </c>
      <c r="CA10" s="11">
        <f t="shared" si="29"/>
        <v>113.34124895012543</v>
      </c>
      <c r="CB10" s="6">
        <f>CA10*0.000582</f>
        <v>6.5964606888973001E-2</v>
      </c>
      <c r="CC10" s="10">
        <f t="shared" si="30"/>
        <v>113.27528434323646</v>
      </c>
      <c r="CD10" s="1">
        <f t="shared" si="87"/>
        <v>96.160248950125435</v>
      </c>
      <c r="CE10" s="29">
        <v>17.181000000000001</v>
      </c>
      <c r="CF10" s="11">
        <f t="shared" si="31"/>
        <v>113.34124895012543</v>
      </c>
      <c r="CG10" s="6">
        <f>CF10*0.000582</f>
        <v>6.5964606888973001E-2</v>
      </c>
      <c r="CH10" s="10">
        <f t="shared" si="32"/>
        <v>113.27528434323646</v>
      </c>
      <c r="CI10" s="1">
        <f t="shared" si="88"/>
        <v>96.160248950125435</v>
      </c>
      <c r="CJ10" s="29">
        <v>17.181000000000001</v>
      </c>
      <c r="CK10" s="11">
        <f t="shared" si="33"/>
        <v>113.34124895012543</v>
      </c>
      <c r="CL10" s="6">
        <f>CK10*0.000582</f>
        <v>6.5964606888973001E-2</v>
      </c>
      <c r="CM10" s="10">
        <f t="shared" si="34"/>
        <v>113.27528434323646</v>
      </c>
      <c r="CN10" s="1">
        <f t="shared" si="89"/>
        <v>96.160248950125435</v>
      </c>
      <c r="CO10" s="29">
        <v>17.181000000000001</v>
      </c>
      <c r="CP10" s="11">
        <f t="shared" si="35"/>
        <v>113.34124895012543</v>
      </c>
      <c r="CQ10" s="6">
        <f>CP10*0.000582</f>
        <v>6.5964606888973001E-2</v>
      </c>
      <c r="CR10" s="10">
        <f t="shared" si="36"/>
        <v>113.27528434323646</v>
      </c>
      <c r="CS10" s="1">
        <f t="shared" si="90"/>
        <v>96.160248950125435</v>
      </c>
      <c r="CT10" s="29">
        <v>17.181000000000001</v>
      </c>
      <c r="CU10" s="11">
        <f t="shared" si="37"/>
        <v>113.34124895012543</v>
      </c>
      <c r="CV10" s="6">
        <f>CU10*0.000582</f>
        <v>6.5964606888973001E-2</v>
      </c>
      <c r="CW10" s="10">
        <f t="shared" si="38"/>
        <v>113.27528434323646</v>
      </c>
      <c r="CX10" s="1">
        <f t="shared" si="91"/>
        <v>96.160248950125435</v>
      </c>
      <c r="CY10" s="29">
        <v>17.181000000000001</v>
      </c>
      <c r="CZ10" s="11">
        <f t="shared" si="39"/>
        <v>113.34124895012543</v>
      </c>
      <c r="DA10" s="6">
        <f>CZ10*0.000582</f>
        <v>6.5964606888973001E-2</v>
      </c>
      <c r="DB10" s="10">
        <f t="shared" si="40"/>
        <v>113.27528434323646</v>
      </c>
      <c r="DC10" s="1">
        <f t="shared" si="92"/>
        <v>96.160248950125435</v>
      </c>
      <c r="DD10" s="29">
        <v>17.181000000000001</v>
      </c>
      <c r="DE10" s="11">
        <f t="shared" si="93"/>
        <v>113.34124895012543</v>
      </c>
      <c r="DF10" s="6">
        <f>DE10*0.000582</f>
        <v>6.5964606888973001E-2</v>
      </c>
      <c r="DG10" s="10">
        <f t="shared" si="94"/>
        <v>113.27528434323646</v>
      </c>
      <c r="DH10" s="1">
        <f t="shared" si="95"/>
        <v>96.160248950125435</v>
      </c>
      <c r="DI10" s="29">
        <v>17.181000000000001</v>
      </c>
      <c r="DJ10" s="11">
        <f t="shared" si="41"/>
        <v>113.34124895012543</v>
      </c>
      <c r="DK10" s="6">
        <f>DJ10*0.000582</f>
        <v>6.5964606888973001E-2</v>
      </c>
      <c r="DL10" s="10">
        <f t="shared" si="42"/>
        <v>113.27528434323646</v>
      </c>
      <c r="DM10" s="1">
        <f t="shared" si="96"/>
        <v>96.160248950125435</v>
      </c>
      <c r="DN10" s="29">
        <v>17.181000000000001</v>
      </c>
      <c r="DO10" s="11">
        <f t="shared" si="43"/>
        <v>113.34124895012543</v>
      </c>
      <c r="DP10" s="6">
        <f>DO10*0.000582</f>
        <v>6.5964606888973001E-2</v>
      </c>
      <c r="DQ10" s="10">
        <f t="shared" si="44"/>
        <v>113.27528434323646</v>
      </c>
      <c r="DR10" s="1">
        <f t="shared" si="97"/>
        <v>96.160248950125435</v>
      </c>
      <c r="DS10" s="29">
        <v>17.181000000000001</v>
      </c>
      <c r="DT10" s="11">
        <f t="shared" si="45"/>
        <v>113.34124895012543</v>
      </c>
      <c r="DU10" s="6">
        <f>DT10*0.000582</f>
        <v>6.5964606888973001E-2</v>
      </c>
      <c r="DV10" s="10">
        <f t="shared" si="46"/>
        <v>113.27528434323646</v>
      </c>
      <c r="DW10" s="1">
        <f t="shared" si="98"/>
        <v>96.160248950125435</v>
      </c>
      <c r="DX10" s="29">
        <v>17.181000000000001</v>
      </c>
      <c r="DY10" s="11">
        <f t="shared" si="47"/>
        <v>113.34124895012543</v>
      </c>
      <c r="DZ10" s="6">
        <f>DY10*0.000582</f>
        <v>6.5964606888973001E-2</v>
      </c>
      <c r="EA10" s="10">
        <f t="shared" si="48"/>
        <v>113.27528434323646</v>
      </c>
      <c r="EB10" s="1">
        <f t="shared" si="99"/>
        <v>96.160248950125435</v>
      </c>
      <c r="EC10" s="29">
        <v>17.181000000000001</v>
      </c>
      <c r="ED10" s="11">
        <f t="shared" si="49"/>
        <v>113.34124895012543</v>
      </c>
      <c r="EE10" s="6">
        <f>ED10*0.000582</f>
        <v>6.5964606888973001E-2</v>
      </c>
      <c r="EF10" s="10">
        <f t="shared" si="50"/>
        <v>113.27528434323646</v>
      </c>
      <c r="EG10" s="1">
        <f t="shared" si="100"/>
        <v>96.160248950125435</v>
      </c>
      <c r="EH10" s="29">
        <v>17.181000000000001</v>
      </c>
      <c r="EI10" s="11">
        <f t="shared" si="51"/>
        <v>113.34124895012543</v>
      </c>
      <c r="EJ10" s="6">
        <f>EI10*0.000582</f>
        <v>6.5964606888973001E-2</v>
      </c>
      <c r="EK10" s="10">
        <f t="shared" si="52"/>
        <v>113.27528434323646</v>
      </c>
      <c r="EL10" s="1">
        <f t="shared" si="101"/>
        <v>96.160248950125435</v>
      </c>
      <c r="EM10" s="29">
        <v>17.181000000000001</v>
      </c>
      <c r="EN10" s="11">
        <f t="shared" si="53"/>
        <v>113.34124895012543</v>
      </c>
      <c r="EO10" s="6">
        <f>EN10*0.000582</f>
        <v>6.5964606888973001E-2</v>
      </c>
      <c r="EP10" s="10">
        <f t="shared" si="54"/>
        <v>113.27528434323646</v>
      </c>
      <c r="EQ10" s="1">
        <f t="shared" si="102"/>
        <v>96.160248950125435</v>
      </c>
      <c r="ER10" s="29">
        <v>17.181000000000001</v>
      </c>
      <c r="ES10" s="11">
        <f t="shared" si="55"/>
        <v>113.34124895012543</v>
      </c>
      <c r="ET10" s="6">
        <f>ES10*0.000582</f>
        <v>6.5964606888973001E-2</v>
      </c>
      <c r="EU10" s="10">
        <f t="shared" si="56"/>
        <v>113.27528434323646</v>
      </c>
      <c r="EV10" s="1">
        <f t="shared" si="103"/>
        <v>96.160248950125435</v>
      </c>
      <c r="EW10" s="29">
        <v>17.181000000000001</v>
      </c>
      <c r="EX10" s="11">
        <f t="shared" si="57"/>
        <v>113.34124895012543</v>
      </c>
      <c r="EY10" s="6">
        <f>EX10*0.000582</f>
        <v>6.5964606888973001E-2</v>
      </c>
      <c r="EZ10" s="10">
        <f t="shared" si="58"/>
        <v>113.27528434323646</v>
      </c>
      <c r="FA10" s="1">
        <f t="shared" si="104"/>
        <v>96.160248950125435</v>
      </c>
      <c r="FB10" s="29">
        <v>17.181000000000001</v>
      </c>
      <c r="FC10" s="11">
        <f t="shared" si="59"/>
        <v>113.34124895012543</v>
      </c>
      <c r="FD10" s="6">
        <f>FC10*0.000582</f>
        <v>6.5964606888973001E-2</v>
      </c>
      <c r="FE10" s="10">
        <f t="shared" si="60"/>
        <v>113.27528434323646</v>
      </c>
      <c r="FF10" s="1">
        <f t="shared" si="105"/>
        <v>96.160248950125435</v>
      </c>
      <c r="FG10" s="29">
        <v>17.181000000000001</v>
      </c>
      <c r="FH10" s="11">
        <f t="shared" si="61"/>
        <v>113.34124895012543</v>
      </c>
      <c r="FI10" s="6">
        <f>FH10*0.000582</f>
        <v>6.5964606888973001E-2</v>
      </c>
      <c r="FJ10" s="10">
        <f t="shared" si="62"/>
        <v>113.27528434323646</v>
      </c>
      <c r="FK10" s="1">
        <f t="shared" si="106"/>
        <v>96.160248950125435</v>
      </c>
      <c r="FL10" s="29">
        <v>17.181000000000001</v>
      </c>
      <c r="FM10" s="11">
        <f t="shared" si="63"/>
        <v>113.34124895012543</v>
      </c>
      <c r="FN10" s="6">
        <f>FM10*0.000582</f>
        <v>6.5964606888973001E-2</v>
      </c>
      <c r="FO10" s="10">
        <f t="shared" si="64"/>
        <v>113.27528434323646</v>
      </c>
      <c r="FP10" s="1">
        <f t="shared" si="107"/>
        <v>96.160248950125435</v>
      </c>
      <c r="FQ10" s="29">
        <v>17.181000000000001</v>
      </c>
      <c r="FR10" s="11">
        <f t="shared" si="65"/>
        <v>113.34124895012543</v>
      </c>
      <c r="FS10" s="6">
        <f>FR10*0.000582</f>
        <v>6.5964606888973001E-2</v>
      </c>
      <c r="FT10" s="10">
        <f t="shared" si="66"/>
        <v>113.27528434323646</v>
      </c>
      <c r="FU10" s="1">
        <f t="shared" si="108"/>
        <v>96.160248950125435</v>
      </c>
      <c r="FV10" s="29">
        <v>17.181000000000001</v>
      </c>
      <c r="FW10" s="11">
        <f t="shared" si="67"/>
        <v>113.34124895012543</v>
      </c>
      <c r="FX10" s="6">
        <f>FW10*0.000582</f>
        <v>6.5964606888973001E-2</v>
      </c>
      <c r="FY10" s="10">
        <f t="shared" si="68"/>
        <v>113.27528434323646</v>
      </c>
      <c r="FZ10" s="1">
        <f t="shared" si="109"/>
        <v>96.160248950125435</v>
      </c>
      <c r="GA10" s="29">
        <v>17.181000000000001</v>
      </c>
      <c r="GB10" s="11">
        <f t="shared" si="69"/>
        <v>113.34124895012543</v>
      </c>
      <c r="GC10" s="6">
        <f>GB10*0.000582</f>
        <v>6.5964606888973001E-2</v>
      </c>
      <c r="GD10" s="10">
        <f t="shared" si="70"/>
        <v>113.27528434323646</v>
      </c>
      <c r="GE10" s="1">
        <f t="shared" si="110"/>
        <v>96.160248950125435</v>
      </c>
    </row>
    <row r="11" spans="1:187" ht="15" x14ac:dyDescent="0.25">
      <c r="A11">
        <v>25</v>
      </c>
      <c r="B11">
        <v>201</v>
      </c>
      <c r="C11" s="26">
        <v>17.181000000000001</v>
      </c>
      <c r="D11">
        <f t="shared" si="0"/>
        <v>218.18100000000001</v>
      </c>
      <c r="E11" s="7">
        <f>D11*0.00073</f>
        <v>0.15927213000000001</v>
      </c>
      <c r="F11" s="9">
        <f t="shared" si="1"/>
        <v>218.02172787000001</v>
      </c>
      <c r="G11" s="4">
        <f t="shared" si="71"/>
        <v>203.062748658</v>
      </c>
      <c r="H11" s="27">
        <v>17.181000000000001</v>
      </c>
      <c r="I11" s="11">
        <f t="shared" si="2"/>
        <v>220.24374865800002</v>
      </c>
      <c r="J11" s="7">
        <f>I11*0.00073</f>
        <v>0.16077793652034</v>
      </c>
      <c r="K11" s="10">
        <f t="shared" si="72"/>
        <v>220.08297072147968</v>
      </c>
      <c r="L11" s="12">
        <f t="shared" si="73"/>
        <v>220.11556679628106</v>
      </c>
      <c r="M11" s="28">
        <v>17.181000000000001</v>
      </c>
      <c r="N11" s="11">
        <f t="shared" si="3"/>
        <v>237.29656679628107</v>
      </c>
      <c r="O11" s="7">
        <f>N11*0.00073</f>
        <v>0.17322649376128518</v>
      </c>
      <c r="P11" s="10">
        <f t="shared" si="4"/>
        <v>237.12334030251978</v>
      </c>
      <c r="Q11" s="10">
        <f t="shared" si="74"/>
        <v>237.15846019440562</v>
      </c>
      <c r="R11" s="28">
        <v>17.181000000000001</v>
      </c>
      <c r="S11" s="11">
        <f t="shared" si="5"/>
        <v>254.33946019440563</v>
      </c>
      <c r="T11" s="7">
        <f>S11*0.00073</f>
        <v>0.18566780594191609</v>
      </c>
      <c r="U11" s="10">
        <f t="shared" si="6"/>
        <v>254.15379238846373</v>
      </c>
      <c r="V11" s="12">
        <f t="shared" si="75"/>
        <v>253.19376059701693</v>
      </c>
      <c r="W11" s="29">
        <v>17.181000000000001</v>
      </c>
      <c r="X11" s="11">
        <f t="shared" si="7"/>
        <v>270.37476059701692</v>
      </c>
      <c r="Y11" s="7">
        <f>X11*0.00073</f>
        <v>0.19737357523582233</v>
      </c>
      <c r="Z11" s="10">
        <f t="shared" si="8"/>
        <v>270.1773870217811</v>
      </c>
      <c r="AA11" s="10">
        <f t="shared" si="76"/>
        <v>262.02428613959245</v>
      </c>
      <c r="AB11" s="29">
        <v>17.181000000000001</v>
      </c>
      <c r="AC11" s="11">
        <f t="shared" si="9"/>
        <v>279.20528613959243</v>
      </c>
      <c r="AD11" s="7">
        <f>AC11*0.00073</f>
        <v>0.20381985888190246</v>
      </c>
      <c r="AE11" s="10">
        <f t="shared" si="10"/>
        <v>279.00146628071053</v>
      </c>
      <c r="AF11" s="1">
        <f t="shared" si="77"/>
        <v>125.36598459878884</v>
      </c>
      <c r="AG11" s="29">
        <v>17.181000000000001</v>
      </c>
      <c r="AH11" s="11">
        <f t="shared" si="11"/>
        <v>142.54698459878884</v>
      </c>
      <c r="AI11" s="7">
        <f>AH11*0.00073</f>
        <v>0.10405929875711585</v>
      </c>
      <c r="AJ11" s="10">
        <f t="shared" si="12"/>
        <v>142.44292530003173</v>
      </c>
      <c r="AK11" s="10">
        <f t="shared" si="78"/>
        <v>134.27947393689112</v>
      </c>
      <c r="AL11" s="29">
        <v>17.181000000000001</v>
      </c>
      <c r="AM11" s="11">
        <f t="shared" si="13"/>
        <v>151.46047393689113</v>
      </c>
      <c r="AN11" s="7">
        <f>AM11*0.00073</f>
        <v>0.11056614597393052</v>
      </c>
      <c r="AO11" s="10">
        <f t="shared" si="14"/>
        <v>151.3499077909172</v>
      </c>
      <c r="AP11" s="4">
        <f t="shared" si="79"/>
        <v>143.18912156108865</v>
      </c>
      <c r="AQ11" s="29">
        <v>17.181000000000001</v>
      </c>
      <c r="AR11" s="11">
        <f t="shared" si="15"/>
        <v>160.37012156108867</v>
      </c>
      <c r="AS11" s="7">
        <f>AR11*0.00073</f>
        <v>0.11707018873959472</v>
      </c>
      <c r="AT11" s="10">
        <f t="shared" si="16"/>
        <v>160.25305137234906</v>
      </c>
      <c r="AU11" s="10">
        <f t="shared" si="80"/>
        <v>151.09955361988008</v>
      </c>
      <c r="AV11" s="29">
        <v>17.181000000000001</v>
      </c>
      <c r="AW11" s="11">
        <f t="shared" si="17"/>
        <v>168.2805536198801</v>
      </c>
      <c r="AX11" s="7">
        <f>AW11*0.00073</f>
        <v>0.12284480414251246</v>
      </c>
      <c r="AY11" s="10">
        <f t="shared" si="18"/>
        <v>168.15770881573758</v>
      </c>
      <c r="AZ11" s="1">
        <f t="shared" si="81"/>
        <v>113.27528434323646</v>
      </c>
      <c r="BA11" s="29">
        <v>17.181000000000001</v>
      </c>
      <c r="BB11" s="11">
        <f t="shared" si="19"/>
        <v>130.45628434323646</v>
      </c>
      <c r="BC11" s="7">
        <f>BB11*0.00073</f>
        <v>9.5233087570562619E-2</v>
      </c>
      <c r="BD11" s="10">
        <f t="shared" si="20"/>
        <v>130.3610512556659</v>
      </c>
      <c r="BE11" s="1">
        <f t="shared" si="82"/>
        <v>113.27528434323646</v>
      </c>
      <c r="BF11" s="29">
        <v>17.181000000000001</v>
      </c>
      <c r="BG11" s="11">
        <f t="shared" si="21"/>
        <v>130.45628434323646</v>
      </c>
      <c r="BH11" s="7">
        <f>BG11*0.00073</f>
        <v>9.5233087570562619E-2</v>
      </c>
      <c r="BI11" s="10">
        <f t="shared" si="22"/>
        <v>130.3610512556659</v>
      </c>
      <c r="BJ11" s="1">
        <f t="shared" si="83"/>
        <v>113.27528434323646</v>
      </c>
      <c r="BK11" s="29">
        <v>17.181000000000001</v>
      </c>
      <c r="BL11" s="11">
        <f t="shared" si="23"/>
        <v>130.45628434323646</v>
      </c>
      <c r="BM11" s="7">
        <f>BL11*0.00073</f>
        <v>9.5233087570562619E-2</v>
      </c>
      <c r="BN11" s="10">
        <f t="shared" si="24"/>
        <v>130.3610512556659</v>
      </c>
      <c r="BO11" s="1">
        <f t="shared" si="84"/>
        <v>113.27528434323646</v>
      </c>
      <c r="BP11" s="29">
        <v>17.181000000000001</v>
      </c>
      <c r="BQ11" s="11">
        <f t="shared" si="25"/>
        <v>130.45628434323646</v>
      </c>
      <c r="BR11" s="7">
        <f>BQ11*0.00073</f>
        <v>9.5233087570562619E-2</v>
      </c>
      <c r="BS11" s="10">
        <f t="shared" si="26"/>
        <v>130.3610512556659</v>
      </c>
      <c r="BT11" s="1">
        <f t="shared" si="85"/>
        <v>113.27528434323646</v>
      </c>
      <c r="BU11" s="29">
        <v>17.181000000000001</v>
      </c>
      <c r="BV11" s="11">
        <f t="shared" si="27"/>
        <v>130.45628434323646</v>
      </c>
      <c r="BW11" s="7">
        <f>BV11*0.00073</f>
        <v>9.5233087570562619E-2</v>
      </c>
      <c r="BX11" s="10">
        <f t="shared" si="28"/>
        <v>130.3610512556659</v>
      </c>
      <c r="BY11" s="1">
        <f t="shared" si="86"/>
        <v>113.27528434323646</v>
      </c>
      <c r="BZ11" s="29">
        <v>17.181000000000001</v>
      </c>
      <c r="CA11" s="11">
        <f t="shared" si="29"/>
        <v>130.45628434323646</v>
      </c>
      <c r="CB11" s="7">
        <f>CA11*0.00073</f>
        <v>9.5233087570562619E-2</v>
      </c>
      <c r="CC11" s="10">
        <f t="shared" si="30"/>
        <v>130.3610512556659</v>
      </c>
      <c r="CD11" s="1">
        <f t="shared" si="87"/>
        <v>113.27528434323646</v>
      </c>
      <c r="CE11" s="29">
        <v>17.181000000000001</v>
      </c>
      <c r="CF11" s="11">
        <f t="shared" si="31"/>
        <v>130.45628434323646</v>
      </c>
      <c r="CG11" s="7">
        <f>CF11*0.00073</f>
        <v>9.5233087570562619E-2</v>
      </c>
      <c r="CH11" s="10">
        <f t="shared" si="32"/>
        <v>130.3610512556659</v>
      </c>
      <c r="CI11" s="1">
        <f t="shared" si="88"/>
        <v>113.27528434323646</v>
      </c>
      <c r="CJ11" s="29">
        <v>17.181000000000001</v>
      </c>
      <c r="CK11" s="11">
        <f t="shared" si="33"/>
        <v>130.45628434323646</v>
      </c>
      <c r="CL11" s="7">
        <f>CK11*0.00073</f>
        <v>9.5233087570562619E-2</v>
      </c>
      <c r="CM11" s="10">
        <f t="shared" si="34"/>
        <v>130.3610512556659</v>
      </c>
      <c r="CN11" s="1">
        <f t="shared" si="89"/>
        <v>113.27528434323646</v>
      </c>
      <c r="CO11" s="29">
        <v>17.181000000000001</v>
      </c>
      <c r="CP11" s="11">
        <f t="shared" si="35"/>
        <v>130.45628434323646</v>
      </c>
      <c r="CQ11" s="7">
        <f>CP11*0.00073</f>
        <v>9.5233087570562619E-2</v>
      </c>
      <c r="CR11" s="10">
        <f t="shared" si="36"/>
        <v>130.3610512556659</v>
      </c>
      <c r="CS11" s="1">
        <f t="shared" si="90"/>
        <v>113.27528434323646</v>
      </c>
      <c r="CT11" s="29">
        <v>17.181000000000001</v>
      </c>
      <c r="CU11" s="11">
        <f t="shared" si="37"/>
        <v>130.45628434323646</v>
      </c>
      <c r="CV11" s="7">
        <f>CU11*0.00073</f>
        <v>9.5233087570562619E-2</v>
      </c>
      <c r="CW11" s="10">
        <f t="shared" si="38"/>
        <v>130.3610512556659</v>
      </c>
      <c r="CX11" s="1">
        <f t="shared" si="91"/>
        <v>113.27528434323646</v>
      </c>
      <c r="CY11" s="29">
        <v>17.181000000000001</v>
      </c>
      <c r="CZ11" s="11">
        <f t="shared" si="39"/>
        <v>130.45628434323646</v>
      </c>
      <c r="DA11" s="7">
        <f>CZ11*0.00073</f>
        <v>9.5233087570562619E-2</v>
      </c>
      <c r="DB11" s="10">
        <f t="shared" si="40"/>
        <v>130.3610512556659</v>
      </c>
      <c r="DC11" s="1">
        <f t="shared" si="92"/>
        <v>113.27528434323646</v>
      </c>
      <c r="DD11" s="29">
        <v>17.181000000000001</v>
      </c>
      <c r="DE11" s="11">
        <f t="shared" si="93"/>
        <v>130.45628434323646</v>
      </c>
      <c r="DF11" s="7">
        <f>DE11*0.00073</f>
        <v>9.5233087570562619E-2</v>
      </c>
      <c r="DG11" s="10">
        <f t="shared" si="94"/>
        <v>130.3610512556659</v>
      </c>
      <c r="DH11" s="1">
        <f t="shared" si="95"/>
        <v>113.27528434323646</v>
      </c>
      <c r="DI11" s="29">
        <v>17.181000000000001</v>
      </c>
      <c r="DJ11" s="11">
        <f t="shared" si="41"/>
        <v>130.45628434323646</v>
      </c>
      <c r="DK11" s="7">
        <f>DJ11*0.00073</f>
        <v>9.5233087570562619E-2</v>
      </c>
      <c r="DL11" s="10">
        <f t="shared" si="42"/>
        <v>130.3610512556659</v>
      </c>
      <c r="DM11" s="1">
        <f t="shared" si="96"/>
        <v>113.27528434323646</v>
      </c>
      <c r="DN11" s="29">
        <v>17.181000000000001</v>
      </c>
      <c r="DO11" s="11">
        <f t="shared" si="43"/>
        <v>130.45628434323646</v>
      </c>
      <c r="DP11" s="7">
        <f>DO11*0.00073</f>
        <v>9.5233087570562619E-2</v>
      </c>
      <c r="DQ11" s="10">
        <f t="shared" si="44"/>
        <v>130.3610512556659</v>
      </c>
      <c r="DR11" s="1">
        <f t="shared" si="97"/>
        <v>113.27528434323646</v>
      </c>
      <c r="DS11" s="29">
        <v>17.181000000000001</v>
      </c>
      <c r="DT11" s="11">
        <f t="shared" si="45"/>
        <v>130.45628434323646</v>
      </c>
      <c r="DU11" s="7">
        <f>DT11*0.00073</f>
        <v>9.5233087570562619E-2</v>
      </c>
      <c r="DV11" s="10">
        <f t="shared" si="46"/>
        <v>130.3610512556659</v>
      </c>
      <c r="DW11" s="1">
        <f t="shared" si="98"/>
        <v>113.27528434323646</v>
      </c>
      <c r="DX11" s="29">
        <v>17.181000000000001</v>
      </c>
      <c r="DY11" s="11">
        <f t="shared" si="47"/>
        <v>130.45628434323646</v>
      </c>
      <c r="DZ11" s="7">
        <f>DY11*0.00073</f>
        <v>9.5233087570562619E-2</v>
      </c>
      <c r="EA11" s="10">
        <f t="shared" si="48"/>
        <v>130.3610512556659</v>
      </c>
      <c r="EB11" s="1">
        <f t="shared" si="99"/>
        <v>113.27528434323646</v>
      </c>
      <c r="EC11" s="29">
        <v>17.181000000000001</v>
      </c>
      <c r="ED11" s="11">
        <f t="shared" si="49"/>
        <v>130.45628434323646</v>
      </c>
      <c r="EE11" s="7">
        <f>ED11*0.00073</f>
        <v>9.5233087570562619E-2</v>
      </c>
      <c r="EF11" s="10">
        <f t="shared" si="50"/>
        <v>130.3610512556659</v>
      </c>
      <c r="EG11" s="1">
        <f t="shared" si="100"/>
        <v>113.27528434323646</v>
      </c>
      <c r="EH11" s="29">
        <v>17.181000000000001</v>
      </c>
      <c r="EI11" s="11">
        <f t="shared" si="51"/>
        <v>130.45628434323646</v>
      </c>
      <c r="EJ11" s="7">
        <f>EI11*0.00073</f>
        <v>9.5233087570562619E-2</v>
      </c>
      <c r="EK11" s="10">
        <f t="shared" si="52"/>
        <v>130.3610512556659</v>
      </c>
      <c r="EL11" s="1">
        <f t="shared" si="101"/>
        <v>113.27528434323646</v>
      </c>
      <c r="EM11" s="29">
        <v>17.181000000000001</v>
      </c>
      <c r="EN11" s="11">
        <f t="shared" si="53"/>
        <v>130.45628434323646</v>
      </c>
      <c r="EO11" s="7">
        <f>EN11*0.00073</f>
        <v>9.5233087570562619E-2</v>
      </c>
      <c r="EP11" s="10">
        <f t="shared" si="54"/>
        <v>130.3610512556659</v>
      </c>
      <c r="EQ11" s="1">
        <f t="shared" si="102"/>
        <v>113.27528434323646</v>
      </c>
      <c r="ER11" s="29">
        <v>17.181000000000001</v>
      </c>
      <c r="ES11" s="11">
        <f t="shared" si="55"/>
        <v>130.45628434323646</v>
      </c>
      <c r="ET11" s="7">
        <f>ES11*0.00073</f>
        <v>9.5233087570562619E-2</v>
      </c>
      <c r="EU11" s="10">
        <f t="shared" si="56"/>
        <v>130.3610512556659</v>
      </c>
      <c r="EV11" s="1">
        <f t="shared" si="103"/>
        <v>113.27528434323646</v>
      </c>
      <c r="EW11" s="29">
        <v>17.181000000000001</v>
      </c>
      <c r="EX11" s="11">
        <f t="shared" si="57"/>
        <v>130.45628434323646</v>
      </c>
      <c r="EY11" s="7">
        <f>EX11*0.00073</f>
        <v>9.5233087570562619E-2</v>
      </c>
      <c r="EZ11" s="10">
        <f t="shared" si="58"/>
        <v>130.3610512556659</v>
      </c>
      <c r="FA11" s="1">
        <f t="shared" si="104"/>
        <v>113.27528434323646</v>
      </c>
      <c r="FB11" s="29">
        <v>17.181000000000001</v>
      </c>
      <c r="FC11" s="11">
        <f t="shared" si="59"/>
        <v>130.45628434323646</v>
      </c>
      <c r="FD11" s="7">
        <f>FC11*0.00073</f>
        <v>9.5233087570562619E-2</v>
      </c>
      <c r="FE11" s="10">
        <f t="shared" si="60"/>
        <v>130.3610512556659</v>
      </c>
      <c r="FF11" s="1">
        <f t="shared" si="105"/>
        <v>113.27528434323646</v>
      </c>
      <c r="FG11" s="29">
        <v>17.181000000000001</v>
      </c>
      <c r="FH11" s="11">
        <f t="shared" si="61"/>
        <v>130.45628434323646</v>
      </c>
      <c r="FI11" s="7">
        <f>FH11*0.00073</f>
        <v>9.5233087570562619E-2</v>
      </c>
      <c r="FJ11" s="10">
        <f t="shared" si="62"/>
        <v>130.3610512556659</v>
      </c>
      <c r="FK11" s="1">
        <f t="shared" si="106"/>
        <v>113.27528434323646</v>
      </c>
      <c r="FL11" s="29">
        <v>17.181000000000001</v>
      </c>
      <c r="FM11" s="11">
        <f t="shared" si="63"/>
        <v>130.45628434323646</v>
      </c>
      <c r="FN11" s="7">
        <f>FM11*0.00073</f>
        <v>9.5233087570562619E-2</v>
      </c>
      <c r="FO11" s="10">
        <f t="shared" si="64"/>
        <v>130.3610512556659</v>
      </c>
      <c r="FP11" s="1">
        <f t="shared" si="107"/>
        <v>113.27528434323646</v>
      </c>
      <c r="FQ11" s="29">
        <v>17.181000000000001</v>
      </c>
      <c r="FR11" s="11">
        <f t="shared" si="65"/>
        <v>130.45628434323646</v>
      </c>
      <c r="FS11" s="7">
        <f>FR11*0.00073</f>
        <v>9.5233087570562619E-2</v>
      </c>
      <c r="FT11" s="10">
        <f t="shared" si="66"/>
        <v>130.3610512556659</v>
      </c>
      <c r="FU11" s="1">
        <f t="shared" si="108"/>
        <v>113.27528434323646</v>
      </c>
      <c r="FV11" s="29">
        <v>17.181000000000001</v>
      </c>
      <c r="FW11" s="11">
        <f t="shared" si="67"/>
        <v>130.45628434323646</v>
      </c>
      <c r="FX11" s="7">
        <f>FW11*0.00073</f>
        <v>9.5233087570562619E-2</v>
      </c>
      <c r="FY11" s="10">
        <f t="shared" si="68"/>
        <v>130.3610512556659</v>
      </c>
      <c r="FZ11" s="1">
        <f t="shared" si="109"/>
        <v>113.27528434323646</v>
      </c>
      <c r="GA11" s="29">
        <v>17.181000000000001</v>
      </c>
      <c r="GB11" s="11">
        <f t="shared" si="69"/>
        <v>130.45628434323646</v>
      </c>
      <c r="GC11" s="7">
        <f>GB11*0.00073</f>
        <v>9.5233087570562619E-2</v>
      </c>
      <c r="GD11" s="10">
        <f t="shared" si="70"/>
        <v>130.3610512556659</v>
      </c>
      <c r="GE11" s="1">
        <f t="shared" si="110"/>
        <v>113.27528434323646</v>
      </c>
    </row>
    <row r="12" spans="1:187" ht="15" x14ac:dyDescent="0.25">
      <c r="A12">
        <v>26</v>
      </c>
      <c r="B12">
        <v>201</v>
      </c>
      <c r="C12" s="26">
        <v>17.181000000000001</v>
      </c>
      <c r="D12">
        <f t="shared" si="0"/>
        <v>218.18100000000001</v>
      </c>
      <c r="E12" s="7">
        <f>D12*0.00073</f>
        <v>0.15927213000000001</v>
      </c>
      <c r="F12" s="9">
        <f t="shared" si="1"/>
        <v>218.02172787000001</v>
      </c>
      <c r="G12" s="4">
        <f t="shared" si="71"/>
        <v>218.02172787000001</v>
      </c>
      <c r="H12" s="27">
        <v>17.181000000000001</v>
      </c>
      <c r="I12" s="11">
        <f t="shared" si="2"/>
        <v>235.20272787000002</v>
      </c>
      <c r="J12" s="7">
        <f>I12*0.00073</f>
        <v>0.1716979913451</v>
      </c>
      <c r="K12" s="10">
        <f t="shared" si="72"/>
        <v>235.03102987865492</v>
      </c>
      <c r="L12" s="12">
        <f t="shared" si="73"/>
        <v>220.08297072147968</v>
      </c>
      <c r="M12" s="28">
        <v>17.181000000000001</v>
      </c>
      <c r="N12" s="11">
        <f t="shared" si="3"/>
        <v>237.26397072147969</v>
      </c>
      <c r="O12" s="7">
        <f>N12*0.00073</f>
        <v>0.17320269862668017</v>
      </c>
      <c r="P12" s="10">
        <f t="shared" si="4"/>
        <v>237.09076802285301</v>
      </c>
      <c r="Q12" s="10">
        <f t="shared" si="74"/>
        <v>237.12334030251978</v>
      </c>
      <c r="R12" s="28">
        <v>17.181000000000001</v>
      </c>
      <c r="S12" s="11">
        <f t="shared" si="5"/>
        <v>254.30434030251979</v>
      </c>
      <c r="T12" s="7">
        <f>S12*0.00073</f>
        <v>0.18564216842083944</v>
      </c>
      <c r="U12" s="10">
        <f t="shared" si="6"/>
        <v>254.11869813409896</v>
      </c>
      <c r="V12" s="12">
        <f t="shared" si="75"/>
        <v>254.15379238846373</v>
      </c>
      <c r="W12" s="29">
        <v>17.181000000000001</v>
      </c>
      <c r="X12" s="11">
        <f t="shared" si="7"/>
        <v>271.33479238846371</v>
      </c>
      <c r="Y12" s="7">
        <f>X12*0.00073</f>
        <v>0.19807439844357849</v>
      </c>
      <c r="Z12" s="10">
        <f t="shared" si="8"/>
        <v>271.13671799002014</v>
      </c>
      <c r="AA12" s="10">
        <f t="shared" si="76"/>
        <v>270.1773870217811</v>
      </c>
      <c r="AB12" s="29">
        <v>17.181000000000001</v>
      </c>
      <c r="AC12" s="11">
        <f t="shared" si="9"/>
        <v>287.35838702178108</v>
      </c>
      <c r="AD12" s="7">
        <f>AC12*0.00073</f>
        <v>0.20977162252590018</v>
      </c>
      <c r="AE12" s="10">
        <f t="shared" si="10"/>
        <v>287.14861539925516</v>
      </c>
      <c r="AF12" s="1">
        <f t="shared" si="77"/>
        <v>279.00146628071053</v>
      </c>
      <c r="AG12" s="29">
        <v>17.181000000000001</v>
      </c>
      <c r="AH12" s="11">
        <f t="shared" si="11"/>
        <v>296.18246628071051</v>
      </c>
      <c r="AI12" s="7">
        <f>AH12*0.00073</f>
        <v>0.21621320038491867</v>
      </c>
      <c r="AJ12" s="10">
        <f t="shared" si="12"/>
        <v>295.9662530803256</v>
      </c>
      <c r="AK12" s="10">
        <f t="shared" si="78"/>
        <v>142.44292530003173</v>
      </c>
      <c r="AL12" s="29">
        <v>17.181000000000001</v>
      </c>
      <c r="AM12" s="11">
        <f t="shared" si="13"/>
        <v>159.62392530003174</v>
      </c>
      <c r="AN12" s="7">
        <f>AM12*0.00073</f>
        <v>0.11652546546902316</v>
      </c>
      <c r="AO12" s="10">
        <f t="shared" si="14"/>
        <v>159.50739983456273</v>
      </c>
      <c r="AP12" s="4">
        <f t="shared" si="79"/>
        <v>151.3499077909172</v>
      </c>
      <c r="AQ12" s="29">
        <v>17.181000000000001</v>
      </c>
      <c r="AR12" s="11">
        <f t="shared" si="15"/>
        <v>168.53090779091721</v>
      </c>
      <c r="AS12" s="7">
        <f>AR12*0.00073</f>
        <v>0.12302756268736956</v>
      </c>
      <c r="AT12" s="10">
        <f t="shared" si="16"/>
        <v>168.40788022822983</v>
      </c>
      <c r="AU12" s="10">
        <f t="shared" si="80"/>
        <v>160.25305137234906</v>
      </c>
      <c r="AV12" s="29">
        <v>17.181000000000001</v>
      </c>
      <c r="AW12" s="11">
        <f t="shared" si="17"/>
        <v>177.43405137234907</v>
      </c>
      <c r="AX12" s="7">
        <f>AW12*0.00073</f>
        <v>0.12952685750181481</v>
      </c>
      <c r="AY12" s="10">
        <f t="shared" si="18"/>
        <v>177.30452451484726</v>
      </c>
      <c r="AZ12" s="1">
        <f t="shared" si="81"/>
        <v>168.15770881573758</v>
      </c>
      <c r="BA12" s="29">
        <v>17.181000000000001</v>
      </c>
      <c r="BB12" s="11">
        <f t="shared" si="19"/>
        <v>185.33870881573759</v>
      </c>
      <c r="BC12" s="7">
        <f>BB12*0.00073</f>
        <v>0.13529725743548843</v>
      </c>
      <c r="BD12" s="10">
        <f t="shared" si="20"/>
        <v>185.20341155830209</v>
      </c>
      <c r="BE12" s="1">
        <f t="shared" si="82"/>
        <v>130.3610512556659</v>
      </c>
      <c r="BF12" s="29">
        <v>17.181000000000001</v>
      </c>
      <c r="BG12" s="11">
        <f t="shared" si="21"/>
        <v>147.54205125566591</v>
      </c>
      <c r="BH12" s="7">
        <f>BG12*0.00073</f>
        <v>0.1077056974166361</v>
      </c>
      <c r="BI12" s="10">
        <f t="shared" si="22"/>
        <v>147.43434555824928</v>
      </c>
      <c r="BJ12" s="1">
        <f t="shared" si="83"/>
        <v>130.3610512556659</v>
      </c>
      <c r="BK12" s="29">
        <v>17.181000000000001</v>
      </c>
      <c r="BL12" s="11">
        <f t="shared" si="23"/>
        <v>147.54205125566591</v>
      </c>
      <c r="BM12" s="7">
        <f>BL12*0.00073</f>
        <v>0.1077056974166361</v>
      </c>
      <c r="BN12" s="10">
        <f t="shared" si="24"/>
        <v>147.43434555824928</v>
      </c>
      <c r="BO12" s="1">
        <f t="shared" si="84"/>
        <v>130.3610512556659</v>
      </c>
      <c r="BP12" s="29">
        <v>17.181000000000001</v>
      </c>
      <c r="BQ12" s="11">
        <f t="shared" si="25"/>
        <v>147.54205125566591</v>
      </c>
      <c r="BR12" s="7">
        <f>BQ12*0.00073</f>
        <v>0.1077056974166361</v>
      </c>
      <c r="BS12" s="10">
        <f t="shared" si="26"/>
        <v>147.43434555824928</v>
      </c>
      <c r="BT12" s="1">
        <f t="shared" si="85"/>
        <v>130.3610512556659</v>
      </c>
      <c r="BU12" s="29">
        <v>17.181000000000001</v>
      </c>
      <c r="BV12" s="11">
        <f t="shared" si="27"/>
        <v>147.54205125566591</v>
      </c>
      <c r="BW12" s="7">
        <f>BV12*0.00073</f>
        <v>0.1077056974166361</v>
      </c>
      <c r="BX12" s="10">
        <f t="shared" si="28"/>
        <v>147.43434555824928</v>
      </c>
      <c r="BY12" s="1">
        <f t="shared" si="86"/>
        <v>130.3610512556659</v>
      </c>
      <c r="BZ12" s="29">
        <v>17.181000000000001</v>
      </c>
      <c r="CA12" s="11">
        <f t="shared" si="29"/>
        <v>147.54205125566591</v>
      </c>
      <c r="CB12" s="7">
        <f>CA12*0.00073</f>
        <v>0.1077056974166361</v>
      </c>
      <c r="CC12" s="10">
        <f t="shared" si="30"/>
        <v>147.43434555824928</v>
      </c>
      <c r="CD12" s="1">
        <f t="shared" si="87"/>
        <v>130.3610512556659</v>
      </c>
      <c r="CE12" s="29">
        <v>17.181000000000001</v>
      </c>
      <c r="CF12" s="11">
        <f t="shared" si="31"/>
        <v>147.54205125566591</v>
      </c>
      <c r="CG12" s="7">
        <f>CF12*0.00073</f>
        <v>0.1077056974166361</v>
      </c>
      <c r="CH12" s="10">
        <f t="shared" si="32"/>
        <v>147.43434555824928</v>
      </c>
      <c r="CI12" s="1">
        <f t="shared" si="88"/>
        <v>130.3610512556659</v>
      </c>
      <c r="CJ12" s="29">
        <v>17.181000000000001</v>
      </c>
      <c r="CK12" s="11">
        <f t="shared" si="33"/>
        <v>147.54205125566591</v>
      </c>
      <c r="CL12" s="7">
        <f>CK12*0.00073</f>
        <v>0.1077056974166361</v>
      </c>
      <c r="CM12" s="10">
        <f t="shared" si="34"/>
        <v>147.43434555824928</v>
      </c>
      <c r="CN12" s="1">
        <f t="shared" si="89"/>
        <v>130.3610512556659</v>
      </c>
      <c r="CO12" s="29">
        <v>17.181000000000001</v>
      </c>
      <c r="CP12" s="11">
        <f t="shared" si="35"/>
        <v>147.54205125566591</v>
      </c>
      <c r="CQ12" s="7">
        <f>CP12*0.00073</f>
        <v>0.1077056974166361</v>
      </c>
      <c r="CR12" s="10">
        <f t="shared" si="36"/>
        <v>147.43434555824928</v>
      </c>
      <c r="CS12" s="1">
        <f t="shared" si="90"/>
        <v>130.3610512556659</v>
      </c>
      <c r="CT12" s="29">
        <v>17.181000000000001</v>
      </c>
      <c r="CU12" s="11">
        <f t="shared" si="37"/>
        <v>147.54205125566591</v>
      </c>
      <c r="CV12" s="7">
        <f>CU12*0.00073</f>
        <v>0.1077056974166361</v>
      </c>
      <c r="CW12" s="10">
        <f t="shared" si="38"/>
        <v>147.43434555824928</v>
      </c>
      <c r="CX12" s="1">
        <f t="shared" si="91"/>
        <v>130.3610512556659</v>
      </c>
      <c r="CY12" s="29">
        <v>17.181000000000001</v>
      </c>
      <c r="CZ12" s="11">
        <f t="shared" si="39"/>
        <v>147.54205125566591</v>
      </c>
      <c r="DA12" s="7">
        <f>CZ12*0.00073</f>
        <v>0.1077056974166361</v>
      </c>
      <c r="DB12" s="10">
        <f t="shared" si="40"/>
        <v>147.43434555824928</v>
      </c>
      <c r="DC12" s="1">
        <f t="shared" si="92"/>
        <v>130.3610512556659</v>
      </c>
      <c r="DD12" s="29">
        <v>17.181000000000001</v>
      </c>
      <c r="DE12" s="11">
        <f t="shared" si="93"/>
        <v>147.54205125566591</v>
      </c>
      <c r="DF12" s="7">
        <f>DE12*0.00073</f>
        <v>0.1077056974166361</v>
      </c>
      <c r="DG12" s="10">
        <f t="shared" si="94"/>
        <v>147.43434555824928</v>
      </c>
      <c r="DH12" s="1">
        <f t="shared" si="95"/>
        <v>130.3610512556659</v>
      </c>
      <c r="DI12" s="29">
        <v>17.181000000000001</v>
      </c>
      <c r="DJ12" s="11">
        <f t="shared" si="41"/>
        <v>147.54205125566591</v>
      </c>
      <c r="DK12" s="7">
        <f>DJ12*0.00073</f>
        <v>0.1077056974166361</v>
      </c>
      <c r="DL12" s="10">
        <f t="shared" si="42"/>
        <v>147.43434555824928</v>
      </c>
      <c r="DM12" s="1">
        <f t="shared" si="96"/>
        <v>130.3610512556659</v>
      </c>
      <c r="DN12" s="29">
        <v>17.181000000000001</v>
      </c>
      <c r="DO12" s="11">
        <f t="shared" si="43"/>
        <v>147.54205125566591</v>
      </c>
      <c r="DP12" s="7">
        <f>DO12*0.00073</f>
        <v>0.1077056974166361</v>
      </c>
      <c r="DQ12" s="10">
        <f t="shared" si="44"/>
        <v>147.43434555824928</v>
      </c>
      <c r="DR12" s="1">
        <f t="shared" si="97"/>
        <v>130.3610512556659</v>
      </c>
      <c r="DS12" s="29">
        <v>17.181000000000001</v>
      </c>
      <c r="DT12" s="11">
        <f t="shared" si="45"/>
        <v>147.54205125566591</v>
      </c>
      <c r="DU12" s="7">
        <f>DT12*0.00073</f>
        <v>0.1077056974166361</v>
      </c>
      <c r="DV12" s="10">
        <f t="shared" si="46"/>
        <v>147.43434555824928</v>
      </c>
      <c r="DW12" s="1">
        <f t="shared" si="98"/>
        <v>130.3610512556659</v>
      </c>
      <c r="DX12" s="29">
        <v>17.181000000000001</v>
      </c>
      <c r="DY12" s="11">
        <f t="shared" si="47"/>
        <v>147.54205125566591</v>
      </c>
      <c r="DZ12" s="7">
        <f>DY12*0.00073</f>
        <v>0.1077056974166361</v>
      </c>
      <c r="EA12" s="10">
        <f t="shared" si="48"/>
        <v>147.43434555824928</v>
      </c>
      <c r="EB12" s="1">
        <f t="shared" si="99"/>
        <v>130.3610512556659</v>
      </c>
      <c r="EC12" s="29">
        <v>17.181000000000001</v>
      </c>
      <c r="ED12" s="11">
        <f t="shared" si="49"/>
        <v>147.54205125566591</v>
      </c>
      <c r="EE12" s="7">
        <f>ED12*0.00073</f>
        <v>0.1077056974166361</v>
      </c>
      <c r="EF12" s="10">
        <f t="shared" si="50"/>
        <v>147.43434555824928</v>
      </c>
      <c r="EG12" s="1">
        <f t="shared" si="100"/>
        <v>130.3610512556659</v>
      </c>
      <c r="EH12" s="29">
        <v>17.181000000000001</v>
      </c>
      <c r="EI12" s="11">
        <f t="shared" si="51"/>
        <v>147.54205125566591</v>
      </c>
      <c r="EJ12" s="7">
        <f>EI12*0.00073</f>
        <v>0.1077056974166361</v>
      </c>
      <c r="EK12" s="10">
        <f t="shared" si="52"/>
        <v>147.43434555824928</v>
      </c>
      <c r="EL12" s="1">
        <f t="shared" si="101"/>
        <v>130.3610512556659</v>
      </c>
      <c r="EM12" s="29">
        <v>17.181000000000001</v>
      </c>
      <c r="EN12" s="11">
        <f t="shared" si="53"/>
        <v>147.54205125566591</v>
      </c>
      <c r="EO12" s="7">
        <f>EN12*0.00073</f>
        <v>0.1077056974166361</v>
      </c>
      <c r="EP12" s="10">
        <f t="shared" si="54"/>
        <v>147.43434555824928</v>
      </c>
      <c r="EQ12" s="1">
        <f t="shared" si="102"/>
        <v>130.3610512556659</v>
      </c>
      <c r="ER12" s="29">
        <v>17.181000000000001</v>
      </c>
      <c r="ES12" s="11">
        <f t="shared" si="55"/>
        <v>147.54205125566591</v>
      </c>
      <c r="ET12" s="7">
        <f>ES12*0.00073</f>
        <v>0.1077056974166361</v>
      </c>
      <c r="EU12" s="10">
        <f t="shared" si="56"/>
        <v>147.43434555824928</v>
      </c>
      <c r="EV12" s="1">
        <f t="shared" si="103"/>
        <v>130.3610512556659</v>
      </c>
      <c r="EW12" s="29">
        <v>17.181000000000001</v>
      </c>
      <c r="EX12" s="11">
        <f t="shared" si="57"/>
        <v>147.54205125566591</v>
      </c>
      <c r="EY12" s="7">
        <f>EX12*0.00073</f>
        <v>0.1077056974166361</v>
      </c>
      <c r="EZ12" s="10">
        <f t="shared" si="58"/>
        <v>147.43434555824928</v>
      </c>
      <c r="FA12" s="1">
        <f t="shared" si="104"/>
        <v>130.3610512556659</v>
      </c>
      <c r="FB12" s="29">
        <v>17.181000000000001</v>
      </c>
      <c r="FC12" s="11">
        <f t="shared" si="59"/>
        <v>147.54205125566591</v>
      </c>
      <c r="FD12" s="7">
        <f>FC12*0.00073</f>
        <v>0.1077056974166361</v>
      </c>
      <c r="FE12" s="10">
        <f t="shared" si="60"/>
        <v>147.43434555824928</v>
      </c>
      <c r="FF12" s="1">
        <f t="shared" si="105"/>
        <v>130.3610512556659</v>
      </c>
      <c r="FG12" s="29">
        <v>17.181000000000001</v>
      </c>
      <c r="FH12" s="11">
        <f t="shared" si="61"/>
        <v>147.54205125566591</v>
      </c>
      <c r="FI12" s="7">
        <f>FH12*0.00073</f>
        <v>0.1077056974166361</v>
      </c>
      <c r="FJ12" s="10">
        <f t="shared" si="62"/>
        <v>147.43434555824928</v>
      </c>
      <c r="FK12" s="1">
        <f t="shared" si="106"/>
        <v>130.3610512556659</v>
      </c>
      <c r="FL12" s="29">
        <v>17.181000000000001</v>
      </c>
      <c r="FM12" s="11">
        <f t="shared" si="63"/>
        <v>147.54205125566591</v>
      </c>
      <c r="FN12" s="7">
        <f>FM12*0.00073</f>
        <v>0.1077056974166361</v>
      </c>
      <c r="FO12" s="10">
        <f t="shared" si="64"/>
        <v>147.43434555824928</v>
      </c>
      <c r="FP12" s="1">
        <f t="shared" si="107"/>
        <v>130.3610512556659</v>
      </c>
      <c r="FQ12" s="29">
        <v>17.181000000000001</v>
      </c>
      <c r="FR12" s="11">
        <f t="shared" si="65"/>
        <v>147.54205125566591</v>
      </c>
      <c r="FS12" s="7">
        <f>FR12*0.00073</f>
        <v>0.1077056974166361</v>
      </c>
      <c r="FT12" s="10">
        <f t="shared" si="66"/>
        <v>147.43434555824928</v>
      </c>
      <c r="FU12" s="1">
        <f t="shared" si="108"/>
        <v>130.3610512556659</v>
      </c>
      <c r="FV12" s="29">
        <v>17.181000000000001</v>
      </c>
      <c r="FW12" s="11">
        <f t="shared" si="67"/>
        <v>147.54205125566591</v>
      </c>
      <c r="FX12" s="7">
        <f>FW12*0.00073</f>
        <v>0.1077056974166361</v>
      </c>
      <c r="FY12" s="10">
        <f t="shared" si="68"/>
        <v>147.43434555824928</v>
      </c>
      <c r="FZ12" s="1">
        <f t="shared" si="109"/>
        <v>130.3610512556659</v>
      </c>
      <c r="GA12" s="29">
        <v>17.181000000000001</v>
      </c>
      <c r="GB12" s="11">
        <f t="shared" si="69"/>
        <v>147.54205125566591</v>
      </c>
      <c r="GC12" s="7">
        <f>GB12*0.00073</f>
        <v>0.1077056974166361</v>
      </c>
      <c r="GD12" s="10">
        <f t="shared" si="70"/>
        <v>147.43434555824928</v>
      </c>
      <c r="GE12" s="1">
        <f t="shared" si="110"/>
        <v>130.3610512556659</v>
      </c>
    </row>
    <row r="13" spans="1:187" ht="15" x14ac:dyDescent="0.25">
      <c r="A13">
        <v>27</v>
      </c>
      <c r="B13">
        <v>201</v>
      </c>
      <c r="C13" s="26">
        <v>17.181000000000001</v>
      </c>
      <c r="D13">
        <f t="shared" si="0"/>
        <v>218.18100000000001</v>
      </c>
      <c r="E13" s="7">
        <f>D13*0.00073</f>
        <v>0.15927213000000001</v>
      </c>
      <c r="F13" s="9">
        <f t="shared" si="1"/>
        <v>218.02172787000001</v>
      </c>
      <c r="G13" s="4">
        <f t="shared" si="71"/>
        <v>218.02172787000001</v>
      </c>
      <c r="H13" s="27">
        <v>17.181000000000001</v>
      </c>
      <c r="I13" s="11">
        <f t="shared" si="2"/>
        <v>235.20272787000002</v>
      </c>
      <c r="J13" s="7">
        <f>I13*0.00073</f>
        <v>0.1716979913451</v>
      </c>
      <c r="K13" s="10">
        <f t="shared" si="72"/>
        <v>235.03102987865492</v>
      </c>
      <c r="L13" s="12">
        <f t="shared" si="73"/>
        <v>235.03102987865492</v>
      </c>
      <c r="M13" s="28">
        <v>17.181000000000001</v>
      </c>
      <c r="N13" s="11">
        <f t="shared" si="3"/>
        <v>252.21202987865493</v>
      </c>
      <c r="O13" s="7">
        <f>N13*0.00073</f>
        <v>0.18411478181141808</v>
      </c>
      <c r="P13" s="10">
        <f t="shared" si="4"/>
        <v>252.02791509684351</v>
      </c>
      <c r="Q13" s="10">
        <f t="shared" si="74"/>
        <v>237.09076802285301</v>
      </c>
      <c r="R13" s="28">
        <v>17.181000000000001</v>
      </c>
      <c r="S13" s="11">
        <f t="shared" si="5"/>
        <v>254.27176802285302</v>
      </c>
      <c r="T13" s="7">
        <f>S13*0.00073</f>
        <v>0.1856183906566827</v>
      </c>
      <c r="U13" s="10">
        <f t="shared" si="6"/>
        <v>254.08614963219634</v>
      </c>
      <c r="V13" s="12">
        <f t="shared" si="75"/>
        <v>254.11869813409896</v>
      </c>
      <c r="W13" s="29">
        <v>17.181000000000001</v>
      </c>
      <c r="X13" s="11">
        <f t="shared" si="7"/>
        <v>271.29969813409895</v>
      </c>
      <c r="Y13" s="7">
        <f>X13*0.00073</f>
        <v>0.19804877963789222</v>
      </c>
      <c r="Z13" s="10">
        <f t="shared" si="8"/>
        <v>271.10164935446107</v>
      </c>
      <c r="AA13" s="10">
        <f t="shared" si="76"/>
        <v>271.13671799002014</v>
      </c>
      <c r="AB13" s="29">
        <v>17.181000000000001</v>
      </c>
      <c r="AC13" s="11">
        <f t="shared" si="9"/>
        <v>288.31771799002013</v>
      </c>
      <c r="AD13" s="7">
        <f>AC13*0.00073</f>
        <v>0.21047193413271467</v>
      </c>
      <c r="AE13" s="10">
        <f t="shared" si="10"/>
        <v>288.1072460558874</v>
      </c>
      <c r="AF13" s="1">
        <f t="shared" si="77"/>
        <v>287.14861539925516</v>
      </c>
      <c r="AG13" s="29">
        <v>17.181000000000001</v>
      </c>
      <c r="AH13" s="11">
        <f t="shared" si="11"/>
        <v>304.32961539925515</v>
      </c>
      <c r="AI13" s="7">
        <f>AH13*0.00073</f>
        <v>0.22216061924145625</v>
      </c>
      <c r="AJ13" s="10">
        <f t="shared" si="12"/>
        <v>304.10745478001371</v>
      </c>
      <c r="AK13" s="10">
        <f t="shared" si="78"/>
        <v>295.9662530803256</v>
      </c>
      <c r="AL13" s="29">
        <v>17.181000000000001</v>
      </c>
      <c r="AM13" s="11">
        <f t="shared" si="13"/>
        <v>313.14725308032558</v>
      </c>
      <c r="AN13" s="7">
        <f>AM13*0.00073</f>
        <v>0.22859749474863766</v>
      </c>
      <c r="AO13" s="10">
        <f t="shared" si="14"/>
        <v>312.91865558557697</v>
      </c>
      <c r="AP13" s="4">
        <f t="shared" si="79"/>
        <v>159.50739983456273</v>
      </c>
      <c r="AQ13" s="29">
        <v>17.181000000000001</v>
      </c>
      <c r="AR13" s="11">
        <f t="shared" si="15"/>
        <v>176.68839983456274</v>
      </c>
      <c r="AS13" s="7">
        <f>AR13*0.00073</f>
        <v>0.12898253187923081</v>
      </c>
      <c r="AT13" s="10">
        <f t="shared" si="16"/>
        <v>176.55941730268353</v>
      </c>
      <c r="AU13" s="10">
        <f t="shared" si="80"/>
        <v>168.40788022822983</v>
      </c>
      <c r="AV13" s="29">
        <v>17.181000000000001</v>
      </c>
      <c r="AW13" s="11">
        <f t="shared" si="17"/>
        <v>185.58888022822984</v>
      </c>
      <c r="AX13" s="7">
        <f>AW13*0.00073</f>
        <v>0.13547988256660778</v>
      </c>
      <c r="AY13" s="10">
        <f t="shared" si="18"/>
        <v>185.45340034566323</v>
      </c>
      <c r="AZ13" s="1">
        <f t="shared" si="81"/>
        <v>177.30452451484726</v>
      </c>
      <c r="BA13" s="29">
        <v>17.181000000000001</v>
      </c>
      <c r="BB13" s="11">
        <f t="shared" si="19"/>
        <v>194.48552451484727</v>
      </c>
      <c r="BC13" s="7">
        <f>BB13*0.00073</f>
        <v>0.1419744328958385</v>
      </c>
      <c r="BD13" s="10">
        <f t="shared" si="20"/>
        <v>194.34355008195143</v>
      </c>
      <c r="BE13" s="1">
        <f t="shared" si="82"/>
        <v>185.20341155830209</v>
      </c>
      <c r="BF13" s="29">
        <v>17.181000000000001</v>
      </c>
      <c r="BG13" s="11">
        <f t="shared" si="21"/>
        <v>202.38441155830211</v>
      </c>
      <c r="BH13" s="7">
        <f>BG13*0.00073</f>
        <v>0.14774062043756053</v>
      </c>
      <c r="BI13" s="10">
        <f t="shared" si="22"/>
        <v>202.23667093786455</v>
      </c>
      <c r="BJ13" s="1">
        <f t="shared" si="83"/>
        <v>147.43434555824928</v>
      </c>
      <c r="BK13" s="29">
        <v>17.181000000000001</v>
      </c>
      <c r="BL13" s="11">
        <f t="shared" si="23"/>
        <v>164.61534555824929</v>
      </c>
      <c r="BM13" s="7">
        <f>BL13*0.00073</f>
        <v>0.12016920225752198</v>
      </c>
      <c r="BN13" s="10">
        <f t="shared" si="24"/>
        <v>164.49517635599176</v>
      </c>
      <c r="BO13" s="1">
        <f t="shared" si="84"/>
        <v>147.43434555824928</v>
      </c>
      <c r="BP13" s="29">
        <v>17.181000000000001</v>
      </c>
      <c r="BQ13" s="11">
        <f t="shared" si="25"/>
        <v>164.61534555824929</v>
      </c>
      <c r="BR13" s="7">
        <f>BQ13*0.00073</f>
        <v>0.12016920225752198</v>
      </c>
      <c r="BS13" s="10">
        <f t="shared" si="26"/>
        <v>164.49517635599176</v>
      </c>
      <c r="BT13" s="1">
        <f t="shared" si="85"/>
        <v>147.43434555824928</v>
      </c>
      <c r="BU13" s="29">
        <v>17.181000000000001</v>
      </c>
      <c r="BV13" s="11">
        <f t="shared" si="27"/>
        <v>164.61534555824929</v>
      </c>
      <c r="BW13" s="7">
        <f>BV13*0.00073</f>
        <v>0.12016920225752198</v>
      </c>
      <c r="BX13" s="10">
        <f t="shared" si="28"/>
        <v>164.49517635599176</v>
      </c>
      <c r="BY13" s="1">
        <f t="shared" si="86"/>
        <v>147.43434555824928</v>
      </c>
      <c r="BZ13" s="29">
        <v>17.181000000000001</v>
      </c>
      <c r="CA13" s="11">
        <f t="shared" si="29"/>
        <v>164.61534555824929</v>
      </c>
      <c r="CB13" s="7">
        <f>CA13*0.00073</f>
        <v>0.12016920225752198</v>
      </c>
      <c r="CC13" s="10">
        <f t="shared" si="30"/>
        <v>164.49517635599176</v>
      </c>
      <c r="CD13" s="1">
        <f t="shared" si="87"/>
        <v>147.43434555824928</v>
      </c>
      <c r="CE13" s="29">
        <v>17.181000000000001</v>
      </c>
      <c r="CF13" s="11">
        <f t="shared" si="31"/>
        <v>164.61534555824929</v>
      </c>
      <c r="CG13" s="7">
        <f>CF13*0.00073</f>
        <v>0.12016920225752198</v>
      </c>
      <c r="CH13" s="10">
        <f t="shared" si="32"/>
        <v>164.49517635599176</v>
      </c>
      <c r="CI13" s="1">
        <f t="shared" si="88"/>
        <v>147.43434555824928</v>
      </c>
      <c r="CJ13" s="29">
        <v>17.181000000000001</v>
      </c>
      <c r="CK13" s="11">
        <f t="shared" si="33"/>
        <v>164.61534555824929</v>
      </c>
      <c r="CL13" s="7">
        <f>CK13*0.00073</f>
        <v>0.12016920225752198</v>
      </c>
      <c r="CM13" s="10">
        <f t="shared" si="34"/>
        <v>164.49517635599176</v>
      </c>
      <c r="CN13" s="1">
        <f t="shared" si="89"/>
        <v>147.43434555824928</v>
      </c>
      <c r="CO13" s="29">
        <v>17.181000000000001</v>
      </c>
      <c r="CP13" s="11">
        <f t="shared" si="35"/>
        <v>164.61534555824929</v>
      </c>
      <c r="CQ13" s="7">
        <f>CP13*0.00073</f>
        <v>0.12016920225752198</v>
      </c>
      <c r="CR13" s="10">
        <f t="shared" si="36"/>
        <v>164.49517635599176</v>
      </c>
      <c r="CS13" s="1">
        <f t="shared" si="90"/>
        <v>147.43434555824928</v>
      </c>
      <c r="CT13" s="29">
        <v>17.181000000000001</v>
      </c>
      <c r="CU13" s="11">
        <f t="shared" si="37"/>
        <v>164.61534555824929</v>
      </c>
      <c r="CV13" s="7">
        <f>CU13*0.00073</f>
        <v>0.12016920225752198</v>
      </c>
      <c r="CW13" s="10">
        <f t="shared" si="38"/>
        <v>164.49517635599176</v>
      </c>
      <c r="CX13" s="1">
        <f t="shared" si="91"/>
        <v>147.43434555824928</v>
      </c>
      <c r="CY13" s="29">
        <v>17.181000000000001</v>
      </c>
      <c r="CZ13" s="11">
        <f t="shared" si="39"/>
        <v>164.61534555824929</v>
      </c>
      <c r="DA13" s="7">
        <f>CZ13*0.00073</f>
        <v>0.12016920225752198</v>
      </c>
      <c r="DB13" s="10">
        <f t="shared" si="40"/>
        <v>164.49517635599176</v>
      </c>
      <c r="DC13" s="1">
        <f t="shared" si="92"/>
        <v>147.43434555824928</v>
      </c>
      <c r="DD13" s="29">
        <v>17.181000000000001</v>
      </c>
      <c r="DE13" s="11">
        <f t="shared" si="93"/>
        <v>164.61534555824929</v>
      </c>
      <c r="DF13" s="7">
        <f>DE13*0.00073</f>
        <v>0.12016920225752198</v>
      </c>
      <c r="DG13" s="10">
        <f t="shared" si="94"/>
        <v>164.49517635599176</v>
      </c>
      <c r="DH13" s="1">
        <f t="shared" si="95"/>
        <v>147.43434555824928</v>
      </c>
      <c r="DI13" s="29">
        <v>17.181000000000001</v>
      </c>
      <c r="DJ13" s="11">
        <f t="shared" si="41"/>
        <v>164.61534555824929</v>
      </c>
      <c r="DK13" s="7">
        <f>DJ13*0.00073</f>
        <v>0.12016920225752198</v>
      </c>
      <c r="DL13" s="10">
        <f t="shared" si="42"/>
        <v>164.49517635599176</v>
      </c>
      <c r="DM13" s="1">
        <f t="shared" si="96"/>
        <v>147.43434555824928</v>
      </c>
      <c r="DN13" s="29">
        <v>17.181000000000001</v>
      </c>
      <c r="DO13" s="11">
        <f t="shared" si="43"/>
        <v>164.61534555824929</v>
      </c>
      <c r="DP13" s="7">
        <f>DO13*0.00073</f>
        <v>0.12016920225752198</v>
      </c>
      <c r="DQ13" s="10">
        <f t="shared" si="44"/>
        <v>164.49517635599176</v>
      </c>
      <c r="DR13" s="1">
        <f t="shared" si="97"/>
        <v>147.43434555824928</v>
      </c>
      <c r="DS13" s="29">
        <v>17.181000000000001</v>
      </c>
      <c r="DT13" s="11">
        <f t="shared" si="45"/>
        <v>164.61534555824929</v>
      </c>
      <c r="DU13" s="7">
        <f>DT13*0.00073</f>
        <v>0.12016920225752198</v>
      </c>
      <c r="DV13" s="10">
        <f t="shared" si="46"/>
        <v>164.49517635599176</v>
      </c>
      <c r="DW13" s="1">
        <f t="shared" si="98"/>
        <v>147.43434555824928</v>
      </c>
      <c r="DX13" s="29">
        <v>17.181000000000001</v>
      </c>
      <c r="DY13" s="11">
        <f t="shared" si="47"/>
        <v>164.61534555824929</v>
      </c>
      <c r="DZ13" s="7">
        <f>DY13*0.00073</f>
        <v>0.12016920225752198</v>
      </c>
      <c r="EA13" s="10">
        <f t="shared" si="48"/>
        <v>164.49517635599176</v>
      </c>
      <c r="EB13" s="1">
        <f t="shared" si="99"/>
        <v>147.43434555824928</v>
      </c>
      <c r="EC13" s="29">
        <v>17.181000000000001</v>
      </c>
      <c r="ED13" s="11">
        <f t="shared" si="49"/>
        <v>164.61534555824929</v>
      </c>
      <c r="EE13" s="7">
        <f>ED13*0.00073</f>
        <v>0.12016920225752198</v>
      </c>
      <c r="EF13" s="10">
        <f t="shared" si="50"/>
        <v>164.49517635599176</v>
      </c>
      <c r="EG13" s="1">
        <f t="shared" si="100"/>
        <v>147.43434555824928</v>
      </c>
      <c r="EH13" s="29">
        <v>17.181000000000001</v>
      </c>
      <c r="EI13" s="11">
        <f t="shared" si="51"/>
        <v>164.61534555824929</v>
      </c>
      <c r="EJ13" s="7">
        <f>EI13*0.00073</f>
        <v>0.12016920225752198</v>
      </c>
      <c r="EK13" s="10">
        <f t="shared" si="52"/>
        <v>164.49517635599176</v>
      </c>
      <c r="EL13" s="1">
        <f t="shared" si="101"/>
        <v>147.43434555824928</v>
      </c>
      <c r="EM13" s="29">
        <v>17.181000000000001</v>
      </c>
      <c r="EN13" s="11">
        <f t="shared" si="53"/>
        <v>164.61534555824929</v>
      </c>
      <c r="EO13" s="7">
        <f>EN13*0.00073</f>
        <v>0.12016920225752198</v>
      </c>
      <c r="EP13" s="10">
        <f t="shared" si="54"/>
        <v>164.49517635599176</v>
      </c>
      <c r="EQ13" s="1">
        <f t="shared" si="102"/>
        <v>147.43434555824928</v>
      </c>
      <c r="ER13" s="29">
        <v>17.181000000000001</v>
      </c>
      <c r="ES13" s="11">
        <f t="shared" si="55"/>
        <v>164.61534555824929</v>
      </c>
      <c r="ET13" s="7">
        <f>ES13*0.00073</f>
        <v>0.12016920225752198</v>
      </c>
      <c r="EU13" s="10">
        <f t="shared" si="56"/>
        <v>164.49517635599176</v>
      </c>
      <c r="EV13" s="1">
        <f t="shared" si="103"/>
        <v>147.43434555824928</v>
      </c>
      <c r="EW13" s="29">
        <v>17.181000000000001</v>
      </c>
      <c r="EX13" s="11">
        <f t="shared" si="57"/>
        <v>164.61534555824929</v>
      </c>
      <c r="EY13" s="7">
        <f>EX13*0.00073</f>
        <v>0.12016920225752198</v>
      </c>
      <c r="EZ13" s="10">
        <f t="shared" si="58"/>
        <v>164.49517635599176</v>
      </c>
      <c r="FA13" s="1">
        <f t="shared" si="104"/>
        <v>147.43434555824928</v>
      </c>
      <c r="FB13" s="29">
        <v>17.181000000000001</v>
      </c>
      <c r="FC13" s="11">
        <f t="shared" si="59"/>
        <v>164.61534555824929</v>
      </c>
      <c r="FD13" s="7">
        <f>FC13*0.00073</f>
        <v>0.12016920225752198</v>
      </c>
      <c r="FE13" s="10">
        <f t="shared" si="60"/>
        <v>164.49517635599176</v>
      </c>
      <c r="FF13" s="1">
        <f t="shared" si="105"/>
        <v>147.43434555824928</v>
      </c>
      <c r="FG13" s="29">
        <v>17.181000000000001</v>
      </c>
      <c r="FH13" s="11">
        <f t="shared" si="61"/>
        <v>164.61534555824929</v>
      </c>
      <c r="FI13" s="7">
        <f>FH13*0.00073</f>
        <v>0.12016920225752198</v>
      </c>
      <c r="FJ13" s="10">
        <f t="shared" si="62"/>
        <v>164.49517635599176</v>
      </c>
      <c r="FK13" s="1">
        <f t="shared" si="106"/>
        <v>147.43434555824928</v>
      </c>
      <c r="FL13" s="29">
        <v>17.181000000000001</v>
      </c>
      <c r="FM13" s="11">
        <f t="shared" si="63"/>
        <v>164.61534555824929</v>
      </c>
      <c r="FN13" s="7">
        <f>FM13*0.00073</f>
        <v>0.12016920225752198</v>
      </c>
      <c r="FO13" s="10">
        <f t="shared" si="64"/>
        <v>164.49517635599176</v>
      </c>
      <c r="FP13" s="1">
        <f t="shared" si="107"/>
        <v>147.43434555824928</v>
      </c>
      <c r="FQ13" s="29">
        <v>17.181000000000001</v>
      </c>
      <c r="FR13" s="11">
        <f t="shared" si="65"/>
        <v>164.61534555824929</v>
      </c>
      <c r="FS13" s="7">
        <f>FR13*0.00073</f>
        <v>0.12016920225752198</v>
      </c>
      <c r="FT13" s="10">
        <f t="shared" si="66"/>
        <v>164.49517635599176</v>
      </c>
      <c r="FU13" s="1">
        <f t="shared" si="108"/>
        <v>147.43434555824928</v>
      </c>
      <c r="FV13" s="29">
        <v>17.181000000000001</v>
      </c>
      <c r="FW13" s="11">
        <f t="shared" si="67"/>
        <v>164.61534555824929</v>
      </c>
      <c r="FX13" s="7">
        <f>FW13*0.00073</f>
        <v>0.12016920225752198</v>
      </c>
      <c r="FY13" s="10">
        <f t="shared" si="68"/>
        <v>164.49517635599176</v>
      </c>
      <c r="FZ13" s="1">
        <f t="shared" si="109"/>
        <v>147.43434555824928</v>
      </c>
      <c r="GA13" s="29">
        <v>17.181000000000001</v>
      </c>
      <c r="GB13" s="11">
        <f t="shared" si="69"/>
        <v>164.61534555824929</v>
      </c>
      <c r="GC13" s="7">
        <f>GB13*0.00073</f>
        <v>0.12016920225752198</v>
      </c>
      <c r="GD13" s="10">
        <f t="shared" si="70"/>
        <v>164.49517635599176</v>
      </c>
      <c r="GE13" s="1">
        <f t="shared" si="110"/>
        <v>147.43434555824928</v>
      </c>
    </row>
    <row r="14" spans="1:187" ht="15" x14ac:dyDescent="0.25">
      <c r="A14">
        <v>28</v>
      </c>
      <c r="B14">
        <v>201</v>
      </c>
      <c r="C14" s="26">
        <v>17.181000000000001</v>
      </c>
      <c r="D14">
        <f t="shared" si="0"/>
        <v>218.18100000000001</v>
      </c>
      <c r="E14" s="7">
        <f>D14*0.00073</f>
        <v>0.15927213000000001</v>
      </c>
      <c r="F14" s="9">
        <f t="shared" si="1"/>
        <v>218.02172787000001</v>
      </c>
      <c r="G14" s="4">
        <f t="shared" si="71"/>
        <v>218.02172787000001</v>
      </c>
      <c r="H14" s="27">
        <v>17.181000000000001</v>
      </c>
      <c r="I14" s="11">
        <f t="shared" si="2"/>
        <v>235.20272787000002</v>
      </c>
      <c r="J14" s="7">
        <f>I14*0.00073</f>
        <v>0.1716979913451</v>
      </c>
      <c r="K14" s="10">
        <f t="shared" si="72"/>
        <v>235.03102987865492</v>
      </c>
      <c r="L14" s="12">
        <f t="shared" si="73"/>
        <v>235.03102987865492</v>
      </c>
      <c r="M14" s="28">
        <v>17.181000000000001</v>
      </c>
      <c r="N14" s="11">
        <f t="shared" si="3"/>
        <v>252.21202987865493</v>
      </c>
      <c r="O14" s="7">
        <f>N14*0.00073</f>
        <v>0.18411478181141808</v>
      </c>
      <c r="P14" s="10">
        <f t="shared" si="4"/>
        <v>252.02791509684351</v>
      </c>
      <c r="Q14" s="10">
        <f t="shared" si="74"/>
        <v>252.02791509684351</v>
      </c>
      <c r="R14" s="28">
        <v>17.181000000000001</v>
      </c>
      <c r="S14" s="11">
        <f t="shared" si="5"/>
        <v>269.2089150968435</v>
      </c>
      <c r="T14" s="7">
        <f>S14*0.00073</f>
        <v>0.19652250802069574</v>
      </c>
      <c r="U14" s="10">
        <f t="shared" si="6"/>
        <v>269.01239258882282</v>
      </c>
      <c r="V14" s="12">
        <f t="shared" si="75"/>
        <v>254.08614963219634</v>
      </c>
      <c r="W14" s="29">
        <v>17.181000000000001</v>
      </c>
      <c r="X14" s="11">
        <f t="shared" si="7"/>
        <v>271.26714963219632</v>
      </c>
      <c r="Y14" s="7">
        <f>X14*0.00073</f>
        <v>0.19802501923150331</v>
      </c>
      <c r="Z14" s="10">
        <f t="shared" si="8"/>
        <v>271.0691246129648</v>
      </c>
      <c r="AA14" s="10">
        <f t="shared" si="76"/>
        <v>271.10164935446107</v>
      </c>
      <c r="AB14" s="29">
        <v>17.181000000000001</v>
      </c>
      <c r="AC14" s="11">
        <f t="shared" si="9"/>
        <v>288.28264935446106</v>
      </c>
      <c r="AD14" s="7">
        <f>AC14*0.00073</f>
        <v>0.21044633402875657</v>
      </c>
      <c r="AE14" s="10">
        <f t="shared" si="10"/>
        <v>288.07220302043231</v>
      </c>
      <c r="AF14" s="1">
        <f t="shared" si="77"/>
        <v>288.1072460558874</v>
      </c>
      <c r="AG14" s="29">
        <v>17.181000000000001</v>
      </c>
      <c r="AH14" s="11">
        <f t="shared" si="11"/>
        <v>305.28824605588738</v>
      </c>
      <c r="AI14" s="7">
        <f>AH14*0.00073</f>
        <v>0.22286041962079778</v>
      </c>
      <c r="AJ14" s="10">
        <f t="shared" si="12"/>
        <v>305.06538563626657</v>
      </c>
      <c r="AK14" s="10">
        <f t="shared" si="78"/>
        <v>304.10745478001371</v>
      </c>
      <c r="AL14" s="29">
        <v>17.181000000000001</v>
      </c>
      <c r="AM14" s="11">
        <f t="shared" si="13"/>
        <v>321.28845478001369</v>
      </c>
      <c r="AN14" s="7">
        <f>AM14*0.00073</f>
        <v>0.23454057198940997</v>
      </c>
      <c r="AO14" s="10">
        <f t="shared" si="14"/>
        <v>321.05391420802431</v>
      </c>
      <c r="AP14" s="4">
        <f t="shared" si="79"/>
        <v>312.91865558557697</v>
      </c>
      <c r="AQ14" s="29">
        <v>17.181000000000001</v>
      </c>
      <c r="AR14" s="11">
        <f t="shared" si="15"/>
        <v>330.09965558557695</v>
      </c>
      <c r="AS14" s="7">
        <f>AR14*0.00073</f>
        <v>0.24097274857747117</v>
      </c>
      <c r="AT14" s="10">
        <f t="shared" si="16"/>
        <v>329.85868283699949</v>
      </c>
      <c r="AU14" s="10">
        <f t="shared" si="80"/>
        <v>176.55941730268353</v>
      </c>
      <c r="AV14" s="29">
        <v>17.181000000000001</v>
      </c>
      <c r="AW14" s="11">
        <f t="shared" si="17"/>
        <v>193.74041730268354</v>
      </c>
      <c r="AX14" s="7">
        <f>AW14*0.00073</f>
        <v>0.14143050463095896</v>
      </c>
      <c r="AY14" s="10">
        <f t="shared" si="18"/>
        <v>193.59898679805258</v>
      </c>
      <c r="AZ14" s="1">
        <f t="shared" si="81"/>
        <v>185.45340034566323</v>
      </c>
      <c r="BA14" s="29">
        <v>17.181000000000001</v>
      </c>
      <c r="BB14" s="11">
        <f t="shared" si="19"/>
        <v>202.63440034566324</v>
      </c>
      <c r="BC14" s="7">
        <f>BB14*0.00073</f>
        <v>0.14792311225233415</v>
      </c>
      <c r="BD14" s="10">
        <f t="shared" si="20"/>
        <v>202.48647723341091</v>
      </c>
      <c r="BE14" s="1">
        <f t="shared" si="82"/>
        <v>194.34355008195143</v>
      </c>
      <c r="BF14" s="29">
        <v>17.181000000000001</v>
      </c>
      <c r="BG14" s="11">
        <f t="shared" si="21"/>
        <v>211.52455008195145</v>
      </c>
      <c r="BH14" s="7">
        <f>BG14*0.00073</f>
        <v>0.15441292155982456</v>
      </c>
      <c r="BI14" s="10">
        <f t="shared" si="22"/>
        <v>211.37013716039164</v>
      </c>
      <c r="BJ14" s="1">
        <f t="shared" si="83"/>
        <v>202.23667093786455</v>
      </c>
      <c r="BK14" s="29">
        <v>17.181000000000001</v>
      </c>
      <c r="BL14" s="11">
        <f t="shared" si="23"/>
        <v>219.41767093786456</v>
      </c>
      <c r="BM14" s="7">
        <f>BL14*0.00073</f>
        <v>0.16017489978464111</v>
      </c>
      <c r="BN14" s="10">
        <f t="shared" si="24"/>
        <v>219.25749603807992</v>
      </c>
      <c r="BO14" s="1">
        <f t="shared" si="84"/>
        <v>164.49517635599176</v>
      </c>
      <c r="BP14" s="29">
        <v>17.181000000000001</v>
      </c>
      <c r="BQ14" s="11">
        <f t="shared" si="25"/>
        <v>181.67617635599177</v>
      </c>
      <c r="BR14" s="7">
        <f>BQ14*0.00073</f>
        <v>0.132623608739874</v>
      </c>
      <c r="BS14" s="10">
        <f t="shared" si="26"/>
        <v>181.54355274725191</v>
      </c>
      <c r="BT14" s="1">
        <f t="shared" si="85"/>
        <v>164.49517635599176</v>
      </c>
      <c r="BU14" s="29">
        <v>17.181000000000001</v>
      </c>
      <c r="BV14" s="11">
        <f t="shared" si="27"/>
        <v>181.67617635599177</v>
      </c>
      <c r="BW14" s="7">
        <f>BV14*0.00073</f>
        <v>0.132623608739874</v>
      </c>
      <c r="BX14" s="10">
        <f t="shared" si="28"/>
        <v>181.54355274725191</v>
      </c>
      <c r="BY14" s="1">
        <f t="shared" si="86"/>
        <v>164.49517635599176</v>
      </c>
      <c r="BZ14" s="29">
        <v>17.181000000000001</v>
      </c>
      <c r="CA14" s="11">
        <f t="shared" si="29"/>
        <v>181.67617635599177</v>
      </c>
      <c r="CB14" s="7">
        <f>CA14*0.00073</f>
        <v>0.132623608739874</v>
      </c>
      <c r="CC14" s="10">
        <f t="shared" si="30"/>
        <v>181.54355274725191</v>
      </c>
      <c r="CD14" s="1">
        <f t="shared" si="87"/>
        <v>164.49517635599176</v>
      </c>
      <c r="CE14" s="29">
        <v>17.181000000000001</v>
      </c>
      <c r="CF14" s="11">
        <f t="shared" si="31"/>
        <v>181.67617635599177</v>
      </c>
      <c r="CG14" s="7">
        <f>CF14*0.00073</f>
        <v>0.132623608739874</v>
      </c>
      <c r="CH14" s="10">
        <f t="shared" si="32"/>
        <v>181.54355274725191</v>
      </c>
      <c r="CI14" s="1">
        <f t="shared" si="88"/>
        <v>164.49517635599176</v>
      </c>
      <c r="CJ14" s="29">
        <v>17.181000000000001</v>
      </c>
      <c r="CK14" s="11">
        <f t="shared" si="33"/>
        <v>181.67617635599177</v>
      </c>
      <c r="CL14" s="7">
        <f>CK14*0.00073</f>
        <v>0.132623608739874</v>
      </c>
      <c r="CM14" s="10">
        <f t="shared" si="34"/>
        <v>181.54355274725191</v>
      </c>
      <c r="CN14" s="1">
        <f t="shared" si="89"/>
        <v>164.49517635599176</v>
      </c>
      <c r="CO14" s="29">
        <v>17.181000000000001</v>
      </c>
      <c r="CP14" s="11">
        <f t="shared" si="35"/>
        <v>181.67617635599177</v>
      </c>
      <c r="CQ14" s="7">
        <f>CP14*0.00073</f>
        <v>0.132623608739874</v>
      </c>
      <c r="CR14" s="10">
        <f t="shared" si="36"/>
        <v>181.54355274725191</v>
      </c>
      <c r="CS14" s="1">
        <f t="shared" si="90"/>
        <v>164.49517635599176</v>
      </c>
      <c r="CT14" s="29">
        <v>17.181000000000001</v>
      </c>
      <c r="CU14" s="11">
        <f t="shared" si="37"/>
        <v>181.67617635599177</v>
      </c>
      <c r="CV14" s="7">
        <f>CU14*0.00073</f>
        <v>0.132623608739874</v>
      </c>
      <c r="CW14" s="10">
        <f t="shared" si="38"/>
        <v>181.54355274725191</v>
      </c>
      <c r="CX14" s="1">
        <f t="shared" si="91"/>
        <v>164.49517635599176</v>
      </c>
      <c r="CY14" s="29">
        <v>17.181000000000001</v>
      </c>
      <c r="CZ14" s="11">
        <f t="shared" si="39"/>
        <v>181.67617635599177</v>
      </c>
      <c r="DA14" s="7">
        <f>CZ14*0.00073</f>
        <v>0.132623608739874</v>
      </c>
      <c r="DB14" s="10">
        <f t="shared" si="40"/>
        <v>181.54355274725191</v>
      </c>
      <c r="DC14" s="1">
        <f t="shared" si="92"/>
        <v>164.49517635599176</v>
      </c>
      <c r="DD14" s="29">
        <v>17.181000000000001</v>
      </c>
      <c r="DE14" s="11">
        <f t="shared" si="93"/>
        <v>181.67617635599177</v>
      </c>
      <c r="DF14" s="7">
        <f>DE14*0.00073</f>
        <v>0.132623608739874</v>
      </c>
      <c r="DG14" s="10">
        <f t="shared" si="94"/>
        <v>181.54355274725191</v>
      </c>
      <c r="DH14" s="1">
        <f t="shared" si="95"/>
        <v>164.49517635599176</v>
      </c>
      <c r="DI14" s="29">
        <v>17.181000000000001</v>
      </c>
      <c r="DJ14" s="11">
        <f t="shared" si="41"/>
        <v>181.67617635599177</v>
      </c>
      <c r="DK14" s="7">
        <f>DJ14*0.00073</f>
        <v>0.132623608739874</v>
      </c>
      <c r="DL14" s="10">
        <f t="shared" si="42"/>
        <v>181.54355274725191</v>
      </c>
      <c r="DM14" s="1">
        <f t="shared" si="96"/>
        <v>164.49517635599176</v>
      </c>
      <c r="DN14" s="29">
        <v>17.181000000000001</v>
      </c>
      <c r="DO14" s="11">
        <f t="shared" si="43"/>
        <v>181.67617635599177</v>
      </c>
      <c r="DP14" s="7">
        <f>DO14*0.00073</f>
        <v>0.132623608739874</v>
      </c>
      <c r="DQ14" s="10">
        <f t="shared" si="44"/>
        <v>181.54355274725191</v>
      </c>
      <c r="DR14" s="1">
        <f t="shared" si="97"/>
        <v>164.49517635599176</v>
      </c>
      <c r="DS14" s="29">
        <v>17.181000000000001</v>
      </c>
      <c r="DT14" s="11">
        <f t="shared" si="45"/>
        <v>181.67617635599177</v>
      </c>
      <c r="DU14" s="7">
        <f>DT14*0.00073</f>
        <v>0.132623608739874</v>
      </c>
      <c r="DV14" s="10">
        <f t="shared" si="46"/>
        <v>181.54355274725191</v>
      </c>
      <c r="DW14" s="1">
        <f t="shared" si="98"/>
        <v>164.49517635599176</v>
      </c>
      <c r="DX14" s="29">
        <v>17.181000000000001</v>
      </c>
      <c r="DY14" s="11">
        <f t="shared" si="47"/>
        <v>181.67617635599177</v>
      </c>
      <c r="DZ14" s="7">
        <f>DY14*0.00073</f>
        <v>0.132623608739874</v>
      </c>
      <c r="EA14" s="10">
        <f t="shared" si="48"/>
        <v>181.54355274725191</v>
      </c>
      <c r="EB14" s="1">
        <f t="shared" si="99"/>
        <v>164.49517635599176</v>
      </c>
      <c r="EC14" s="29">
        <v>17.181000000000001</v>
      </c>
      <c r="ED14" s="11">
        <f t="shared" si="49"/>
        <v>181.67617635599177</v>
      </c>
      <c r="EE14" s="7">
        <f>ED14*0.00073</f>
        <v>0.132623608739874</v>
      </c>
      <c r="EF14" s="10">
        <f t="shared" si="50"/>
        <v>181.54355274725191</v>
      </c>
      <c r="EG14" s="1">
        <f t="shared" si="100"/>
        <v>164.49517635599176</v>
      </c>
      <c r="EH14" s="29">
        <v>17.181000000000001</v>
      </c>
      <c r="EI14" s="11">
        <f t="shared" si="51"/>
        <v>181.67617635599177</v>
      </c>
      <c r="EJ14" s="7">
        <f>EI14*0.00073</f>
        <v>0.132623608739874</v>
      </c>
      <c r="EK14" s="10">
        <f t="shared" si="52"/>
        <v>181.54355274725191</v>
      </c>
      <c r="EL14" s="1">
        <f t="shared" si="101"/>
        <v>164.49517635599176</v>
      </c>
      <c r="EM14" s="29">
        <v>17.181000000000001</v>
      </c>
      <c r="EN14" s="11">
        <f t="shared" si="53"/>
        <v>181.67617635599177</v>
      </c>
      <c r="EO14" s="7">
        <f>EN14*0.00073</f>
        <v>0.132623608739874</v>
      </c>
      <c r="EP14" s="10">
        <f t="shared" si="54"/>
        <v>181.54355274725191</v>
      </c>
      <c r="EQ14" s="1">
        <f t="shared" si="102"/>
        <v>164.49517635599176</v>
      </c>
      <c r="ER14" s="29">
        <v>17.181000000000001</v>
      </c>
      <c r="ES14" s="11">
        <f t="shared" si="55"/>
        <v>181.67617635599177</v>
      </c>
      <c r="ET14" s="7">
        <f>ES14*0.00073</f>
        <v>0.132623608739874</v>
      </c>
      <c r="EU14" s="10">
        <f t="shared" si="56"/>
        <v>181.54355274725191</v>
      </c>
      <c r="EV14" s="1">
        <f t="shared" si="103"/>
        <v>164.49517635599176</v>
      </c>
      <c r="EW14" s="29">
        <v>17.181000000000001</v>
      </c>
      <c r="EX14" s="11">
        <f t="shared" si="57"/>
        <v>181.67617635599177</v>
      </c>
      <c r="EY14" s="7">
        <f>EX14*0.00073</f>
        <v>0.132623608739874</v>
      </c>
      <c r="EZ14" s="10">
        <f t="shared" si="58"/>
        <v>181.54355274725191</v>
      </c>
      <c r="FA14" s="1">
        <f t="shared" si="104"/>
        <v>164.49517635599176</v>
      </c>
      <c r="FB14" s="29">
        <v>17.181000000000001</v>
      </c>
      <c r="FC14" s="11">
        <f t="shared" si="59"/>
        <v>181.67617635599177</v>
      </c>
      <c r="FD14" s="7">
        <f>FC14*0.00073</f>
        <v>0.132623608739874</v>
      </c>
      <c r="FE14" s="10">
        <f t="shared" si="60"/>
        <v>181.54355274725191</v>
      </c>
      <c r="FF14" s="1">
        <f t="shared" si="105"/>
        <v>164.49517635599176</v>
      </c>
      <c r="FG14" s="29">
        <v>17.181000000000001</v>
      </c>
      <c r="FH14" s="11">
        <f t="shared" si="61"/>
        <v>181.67617635599177</v>
      </c>
      <c r="FI14" s="7">
        <f>FH14*0.00073</f>
        <v>0.132623608739874</v>
      </c>
      <c r="FJ14" s="10">
        <f t="shared" si="62"/>
        <v>181.54355274725191</v>
      </c>
      <c r="FK14" s="1">
        <f t="shared" si="106"/>
        <v>164.49517635599176</v>
      </c>
      <c r="FL14" s="29">
        <v>17.181000000000001</v>
      </c>
      <c r="FM14" s="11">
        <f t="shared" si="63"/>
        <v>181.67617635599177</v>
      </c>
      <c r="FN14" s="7">
        <f>FM14*0.00073</f>
        <v>0.132623608739874</v>
      </c>
      <c r="FO14" s="10">
        <f t="shared" si="64"/>
        <v>181.54355274725191</v>
      </c>
      <c r="FP14" s="1">
        <f t="shared" si="107"/>
        <v>164.49517635599176</v>
      </c>
      <c r="FQ14" s="29">
        <v>17.181000000000001</v>
      </c>
      <c r="FR14" s="11">
        <f t="shared" si="65"/>
        <v>181.67617635599177</v>
      </c>
      <c r="FS14" s="7">
        <f>FR14*0.00073</f>
        <v>0.132623608739874</v>
      </c>
      <c r="FT14" s="10">
        <f t="shared" si="66"/>
        <v>181.54355274725191</v>
      </c>
      <c r="FU14" s="1">
        <f t="shared" si="108"/>
        <v>164.49517635599176</v>
      </c>
      <c r="FV14" s="29">
        <v>17.181000000000001</v>
      </c>
      <c r="FW14" s="11">
        <f t="shared" si="67"/>
        <v>181.67617635599177</v>
      </c>
      <c r="FX14" s="7">
        <f>FW14*0.00073</f>
        <v>0.132623608739874</v>
      </c>
      <c r="FY14" s="10">
        <f t="shared" si="68"/>
        <v>181.54355274725191</v>
      </c>
      <c r="FZ14" s="1">
        <f t="shared" si="109"/>
        <v>164.49517635599176</v>
      </c>
      <c r="GA14" s="29">
        <v>17.181000000000001</v>
      </c>
      <c r="GB14" s="11">
        <f t="shared" si="69"/>
        <v>181.67617635599177</v>
      </c>
      <c r="GC14" s="7">
        <f>GB14*0.00073</f>
        <v>0.132623608739874</v>
      </c>
      <c r="GD14" s="10">
        <f t="shared" si="70"/>
        <v>181.54355274725191</v>
      </c>
      <c r="GE14" s="1">
        <f t="shared" si="110"/>
        <v>164.49517635599176</v>
      </c>
    </row>
    <row r="15" spans="1:187" ht="15" x14ac:dyDescent="0.25">
      <c r="A15">
        <v>29</v>
      </c>
      <c r="B15">
        <v>202</v>
      </c>
      <c r="C15" s="26">
        <v>17.181000000000001</v>
      </c>
      <c r="D15">
        <f t="shared" si="0"/>
        <v>219.18100000000001</v>
      </c>
      <c r="E15" s="7">
        <f>D15*0.00073</f>
        <v>0.16000212999999999</v>
      </c>
      <c r="F15" s="9">
        <f t="shared" si="1"/>
        <v>219.02099787</v>
      </c>
      <c r="G15" s="4">
        <f t="shared" si="71"/>
        <v>218.02172787000001</v>
      </c>
      <c r="H15" s="27">
        <v>17.181000000000001</v>
      </c>
      <c r="I15" s="11">
        <f t="shared" si="2"/>
        <v>235.20272787000002</v>
      </c>
      <c r="J15" s="7">
        <f>I15*0.00073</f>
        <v>0.1716979913451</v>
      </c>
      <c r="K15" s="10">
        <f t="shared" si="72"/>
        <v>235.03102987865492</v>
      </c>
      <c r="L15" s="12">
        <f t="shared" si="73"/>
        <v>235.03102987865492</v>
      </c>
      <c r="M15" s="27">
        <v>17.181000000000001</v>
      </c>
      <c r="N15" s="11">
        <f t="shared" si="3"/>
        <v>252.21202987865493</v>
      </c>
      <c r="O15" s="7">
        <f>N15*0.00073</f>
        <v>0.18411478181141808</v>
      </c>
      <c r="P15" s="10">
        <f t="shared" si="4"/>
        <v>252.02791509684351</v>
      </c>
      <c r="Q15" s="10">
        <f t="shared" si="74"/>
        <v>252.02791509684351</v>
      </c>
      <c r="R15" s="27">
        <v>17.181000000000001</v>
      </c>
      <c r="S15" s="11">
        <f t="shared" si="5"/>
        <v>269.2089150968435</v>
      </c>
      <c r="T15" s="7">
        <f>S15*0.00073</f>
        <v>0.19652250802069574</v>
      </c>
      <c r="U15" s="10">
        <f t="shared" si="6"/>
        <v>269.01239258882282</v>
      </c>
      <c r="V15" s="12">
        <f t="shared" si="75"/>
        <v>269.01239258882282</v>
      </c>
      <c r="W15" s="26">
        <v>17.181000000000001</v>
      </c>
      <c r="X15" s="11">
        <f t="shared" si="7"/>
        <v>286.1933925888228</v>
      </c>
      <c r="Y15" s="7">
        <f>X15*0.00073</f>
        <v>0.20892117658984063</v>
      </c>
      <c r="Z15" s="10">
        <f t="shared" si="8"/>
        <v>285.98447141223295</v>
      </c>
      <c r="AA15" s="10">
        <f t="shared" si="76"/>
        <v>271.0691246129648</v>
      </c>
      <c r="AB15" s="26">
        <v>17.181000000000001</v>
      </c>
      <c r="AC15" s="11">
        <f t="shared" si="9"/>
        <v>288.25012461296478</v>
      </c>
      <c r="AD15" s="7">
        <f>AC15*0.00073</f>
        <v>0.21042259096746427</v>
      </c>
      <c r="AE15" s="10">
        <f t="shared" si="10"/>
        <v>288.0397020219973</v>
      </c>
      <c r="AF15" s="1">
        <f t="shared" si="77"/>
        <v>288.07220302043231</v>
      </c>
      <c r="AG15" s="26">
        <v>17.181000000000001</v>
      </c>
      <c r="AH15" s="11">
        <f t="shared" si="11"/>
        <v>305.2532030204323</v>
      </c>
      <c r="AI15" s="7">
        <f>AH15*0.00073</f>
        <v>0.22283483820491556</v>
      </c>
      <c r="AJ15" s="10">
        <f t="shared" si="12"/>
        <v>305.03036818222739</v>
      </c>
      <c r="AK15" s="10">
        <f t="shared" si="78"/>
        <v>305.06538563626657</v>
      </c>
      <c r="AL15" s="26">
        <v>17.181000000000001</v>
      </c>
      <c r="AM15" s="11">
        <f t="shared" si="13"/>
        <v>322.24638563626655</v>
      </c>
      <c r="AN15" s="7">
        <f>AM15*0.00073</f>
        <v>0.23523986151447457</v>
      </c>
      <c r="AO15" s="10">
        <f t="shared" si="14"/>
        <v>322.01114577475209</v>
      </c>
      <c r="AP15" s="4">
        <f t="shared" si="79"/>
        <v>321.05391420802431</v>
      </c>
      <c r="AQ15" s="26">
        <v>17.181000000000001</v>
      </c>
      <c r="AR15" s="11">
        <f t="shared" si="15"/>
        <v>338.23491420802429</v>
      </c>
      <c r="AS15" s="7">
        <f>AR15*0.00073</f>
        <v>0.24691148737185772</v>
      </c>
      <c r="AT15" s="10">
        <f t="shared" si="16"/>
        <v>337.98800272065245</v>
      </c>
      <c r="AU15" s="10">
        <f t="shared" si="80"/>
        <v>329.85868283699949</v>
      </c>
      <c r="AV15" s="26">
        <v>17.181000000000001</v>
      </c>
      <c r="AW15" s="11">
        <f t="shared" si="17"/>
        <v>347.03968283699948</v>
      </c>
      <c r="AX15" s="7">
        <f>AW15*0.00073</f>
        <v>0.25333896847100962</v>
      </c>
      <c r="AY15" s="10">
        <f t="shared" si="18"/>
        <v>346.78634386852849</v>
      </c>
      <c r="AZ15" s="1">
        <f t="shared" si="81"/>
        <v>193.59898679805258</v>
      </c>
      <c r="BA15" s="26">
        <v>17.181000000000001</v>
      </c>
      <c r="BB15" s="11">
        <f t="shared" si="19"/>
        <v>210.77998679805259</v>
      </c>
      <c r="BC15" s="7">
        <f>BB15*0.00073</f>
        <v>0.15386939036257838</v>
      </c>
      <c r="BD15" s="10">
        <f t="shared" si="20"/>
        <v>210.62611740769</v>
      </c>
      <c r="BE15" s="1">
        <f t="shared" si="82"/>
        <v>202.48647723341091</v>
      </c>
      <c r="BF15" s="26">
        <v>17.181000000000001</v>
      </c>
      <c r="BG15" s="11">
        <f t="shared" si="21"/>
        <v>219.66747723341092</v>
      </c>
      <c r="BH15" s="7">
        <f>BG15*0.00073</f>
        <v>0.16035725838038997</v>
      </c>
      <c r="BI15" s="10">
        <f t="shared" si="22"/>
        <v>219.50711997503052</v>
      </c>
      <c r="BJ15" s="1">
        <f t="shared" si="83"/>
        <v>211.37013716039164</v>
      </c>
      <c r="BK15" s="26">
        <v>17.181000000000001</v>
      </c>
      <c r="BL15" s="11">
        <f t="shared" si="23"/>
        <v>228.55113716039165</v>
      </c>
      <c r="BM15" s="7">
        <f>BL15*0.00073</f>
        <v>0.16684233012708588</v>
      </c>
      <c r="BN15" s="10">
        <f t="shared" si="24"/>
        <v>228.38429483026457</v>
      </c>
      <c r="BO15" s="1">
        <f t="shared" si="84"/>
        <v>219.25749603807992</v>
      </c>
      <c r="BP15" s="26">
        <v>17.181000000000001</v>
      </c>
      <c r="BQ15" s="11">
        <f t="shared" si="25"/>
        <v>236.43849603807993</v>
      </c>
      <c r="BR15" s="7">
        <f>BQ15*0.00073</f>
        <v>0.17260010210779833</v>
      </c>
      <c r="BS15" s="10">
        <f t="shared" si="26"/>
        <v>236.26589593597214</v>
      </c>
      <c r="BT15" s="1">
        <f t="shared" si="85"/>
        <v>181.54355274725191</v>
      </c>
      <c r="BU15" s="26">
        <v>17.181000000000001</v>
      </c>
      <c r="BV15" s="11">
        <f t="shared" si="27"/>
        <v>198.72455274725192</v>
      </c>
      <c r="BW15" s="7">
        <f>BV15*0.00073</f>
        <v>0.14506892350549389</v>
      </c>
      <c r="BX15" s="10">
        <f t="shared" si="28"/>
        <v>198.57948382374641</v>
      </c>
      <c r="BY15" s="1">
        <f t="shared" si="86"/>
        <v>181.54355274725191</v>
      </c>
      <c r="BZ15" s="26">
        <v>17.181000000000001</v>
      </c>
      <c r="CA15" s="11">
        <f t="shared" si="29"/>
        <v>198.72455274725192</v>
      </c>
      <c r="CB15" s="7">
        <f>CA15*0.00073</f>
        <v>0.14506892350549389</v>
      </c>
      <c r="CC15" s="10">
        <f t="shared" si="30"/>
        <v>198.57948382374641</v>
      </c>
      <c r="CD15" s="1">
        <f t="shared" si="87"/>
        <v>181.54355274725191</v>
      </c>
      <c r="CE15" s="26">
        <v>17.181000000000001</v>
      </c>
      <c r="CF15" s="11">
        <f t="shared" si="31"/>
        <v>198.72455274725192</v>
      </c>
      <c r="CG15" s="7">
        <f>CF15*0.00073</f>
        <v>0.14506892350549389</v>
      </c>
      <c r="CH15" s="10">
        <f t="shared" si="32"/>
        <v>198.57948382374641</v>
      </c>
      <c r="CI15" s="1">
        <f t="shared" si="88"/>
        <v>181.54355274725191</v>
      </c>
      <c r="CJ15" s="26">
        <v>17.181000000000001</v>
      </c>
      <c r="CK15" s="11">
        <f t="shared" si="33"/>
        <v>198.72455274725192</v>
      </c>
      <c r="CL15" s="7">
        <f>CK15*0.00073</f>
        <v>0.14506892350549389</v>
      </c>
      <c r="CM15" s="10">
        <f t="shared" si="34"/>
        <v>198.57948382374641</v>
      </c>
      <c r="CN15" s="1">
        <f t="shared" si="89"/>
        <v>181.54355274725191</v>
      </c>
      <c r="CO15" s="26">
        <v>17.181000000000001</v>
      </c>
      <c r="CP15" s="11">
        <f t="shared" si="35"/>
        <v>198.72455274725192</v>
      </c>
      <c r="CQ15" s="7">
        <f>CP15*0.00073</f>
        <v>0.14506892350549389</v>
      </c>
      <c r="CR15" s="10">
        <f t="shared" si="36"/>
        <v>198.57948382374641</v>
      </c>
      <c r="CS15" s="1">
        <f t="shared" si="90"/>
        <v>181.54355274725191</v>
      </c>
      <c r="CT15" s="26">
        <v>17.181000000000001</v>
      </c>
      <c r="CU15" s="11">
        <f t="shared" si="37"/>
        <v>198.72455274725192</v>
      </c>
      <c r="CV15" s="7">
        <f>CU15*0.00073</f>
        <v>0.14506892350549389</v>
      </c>
      <c r="CW15" s="10">
        <f t="shared" si="38"/>
        <v>198.57948382374641</v>
      </c>
      <c r="CX15" s="1">
        <f t="shared" si="91"/>
        <v>181.54355274725191</v>
      </c>
      <c r="CY15" s="26">
        <v>17.181000000000001</v>
      </c>
      <c r="CZ15" s="11">
        <f t="shared" si="39"/>
        <v>198.72455274725192</v>
      </c>
      <c r="DA15" s="7">
        <f>CZ15*0.00073</f>
        <v>0.14506892350549389</v>
      </c>
      <c r="DB15" s="10">
        <f t="shared" si="40"/>
        <v>198.57948382374641</v>
      </c>
      <c r="DC15" s="1">
        <f t="shared" si="92"/>
        <v>181.54355274725191</v>
      </c>
      <c r="DD15" s="26">
        <v>17.181000000000001</v>
      </c>
      <c r="DE15" s="11">
        <f t="shared" si="93"/>
        <v>198.72455274725192</v>
      </c>
      <c r="DF15" s="7">
        <f>DE15*0.00073</f>
        <v>0.14506892350549389</v>
      </c>
      <c r="DG15" s="10">
        <f t="shared" si="94"/>
        <v>198.57948382374641</v>
      </c>
      <c r="DH15" s="1">
        <f t="shared" si="95"/>
        <v>181.54355274725191</v>
      </c>
      <c r="DI15" s="26">
        <v>17.181000000000001</v>
      </c>
      <c r="DJ15" s="11">
        <f t="shared" si="41"/>
        <v>198.72455274725192</v>
      </c>
      <c r="DK15" s="7">
        <f>DJ15*0.00073</f>
        <v>0.14506892350549389</v>
      </c>
      <c r="DL15" s="10">
        <f t="shared" si="42"/>
        <v>198.57948382374641</v>
      </c>
      <c r="DM15" s="1">
        <f t="shared" si="96"/>
        <v>181.54355274725191</v>
      </c>
      <c r="DN15" s="26">
        <v>17.181000000000001</v>
      </c>
      <c r="DO15" s="11">
        <f t="shared" si="43"/>
        <v>198.72455274725192</v>
      </c>
      <c r="DP15" s="7">
        <f>DO15*0.00073</f>
        <v>0.14506892350549389</v>
      </c>
      <c r="DQ15" s="10">
        <f t="shared" si="44"/>
        <v>198.57948382374641</v>
      </c>
      <c r="DR15" s="1">
        <f t="shared" si="97"/>
        <v>181.54355274725191</v>
      </c>
      <c r="DS15" s="26">
        <v>17.181000000000001</v>
      </c>
      <c r="DT15" s="11">
        <f t="shared" si="45"/>
        <v>198.72455274725192</v>
      </c>
      <c r="DU15" s="7">
        <f>DT15*0.00073</f>
        <v>0.14506892350549389</v>
      </c>
      <c r="DV15" s="10">
        <f t="shared" si="46"/>
        <v>198.57948382374641</v>
      </c>
      <c r="DW15" s="1">
        <f t="shared" si="98"/>
        <v>181.54355274725191</v>
      </c>
      <c r="DX15" s="26">
        <v>17.181000000000001</v>
      </c>
      <c r="DY15" s="11">
        <f t="shared" si="47"/>
        <v>198.72455274725192</v>
      </c>
      <c r="DZ15" s="7">
        <f>DY15*0.00073</f>
        <v>0.14506892350549389</v>
      </c>
      <c r="EA15" s="10">
        <f t="shared" si="48"/>
        <v>198.57948382374641</v>
      </c>
      <c r="EB15" s="1">
        <f t="shared" si="99"/>
        <v>181.54355274725191</v>
      </c>
      <c r="EC15" s="26">
        <v>17.181000000000001</v>
      </c>
      <c r="ED15" s="11">
        <f t="shared" si="49"/>
        <v>198.72455274725192</v>
      </c>
      <c r="EE15" s="7">
        <f>ED15*0.00073</f>
        <v>0.14506892350549389</v>
      </c>
      <c r="EF15" s="10">
        <f t="shared" si="50"/>
        <v>198.57948382374641</v>
      </c>
      <c r="EG15" s="1">
        <f t="shared" si="100"/>
        <v>181.54355274725191</v>
      </c>
      <c r="EH15" s="26">
        <v>17.181000000000001</v>
      </c>
      <c r="EI15" s="11">
        <f t="shared" si="51"/>
        <v>198.72455274725192</v>
      </c>
      <c r="EJ15" s="7">
        <f>EI15*0.00073</f>
        <v>0.14506892350549389</v>
      </c>
      <c r="EK15" s="10">
        <f t="shared" si="52"/>
        <v>198.57948382374641</v>
      </c>
      <c r="EL15" s="1">
        <f t="shared" si="101"/>
        <v>181.54355274725191</v>
      </c>
      <c r="EM15" s="26">
        <v>17.181000000000001</v>
      </c>
      <c r="EN15" s="11">
        <f t="shared" si="53"/>
        <v>198.72455274725192</v>
      </c>
      <c r="EO15" s="7">
        <f>EN15*0.00073</f>
        <v>0.14506892350549389</v>
      </c>
      <c r="EP15" s="10">
        <f t="shared" si="54"/>
        <v>198.57948382374641</v>
      </c>
      <c r="EQ15" s="1">
        <f t="shared" si="102"/>
        <v>181.54355274725191</v>
      </c>
      <c r="ER15" s="26">
        <v>17.181000000000001</v>
      </c>
      <c r="ES15" s="11">
        <f t="shared" si="55"/>
        <v>198.72455274725192</v>
      </c>
      <c r="ET15" s="7">
        <f>ES15*0.00073</f>
        <v>0.14506892350549389</v>
      </c>
      <c r="EU15" s="10">
        <f t="shared" si="56"/>
        <v>198.57948382374641</v>
      </c>
      <c r="EV15" s="1">
        <f t="shared" si="103"/>
        <v>181.54355274725191</v>
      </c>
      <c r="EW15" s="26">
        <v>17.181000000000001</v>
      </c>
      <c r="EX15" s="11">
        <f t="shared" si="57"/>
        <v>198.72455274725192</v>
      </c>
      <c r="EY15" s="7">
        <f>EX15*0.00073</f>
        <v>0.14506892350549389</v>
      </c>
      <c r="EZ15" s="10">
        <f t="shared" si="58"/>
        <v>198.57948382374641</v>
      </c>
      <c r="FA15" s="1">
        <f t="shared" si="104"/>
        <v>181.54355274725191</v>
      </c>
      <c r="FB15" s="26">
        <v>17.181000000000001</v>
      </c>
      <c r="FC15" s="11">
        <f t="shared" si="59"/>
        <v>198.72455274725192</v>
      </c>
      <c r="FD15" s="7">
        <f>FC15*0.00073</f>
        <v>0.14506892350549389</v>
      </c>
      <c r="FE15" s="10">
        <f t="shared" si="60"/>
        <v>198.57948382374641</v>
      </c>
      <c r="FF15" s="1">
        <f t="shared" si="105"/>
        <v>181.54355274725191</v>
      </c>
      <c r="FG15" s="26">
        <v>17.181000000000001</v>
      </c>
      <c r="FH15" s="11">
        <f t="shared" si="61"/>
        <v>198.72455274725192</v>
      </c>
      <c r="FI15" s="7">
        <f>FH15*0.00073</f>
        <v>0.14506892350549389</v>
      </c>
      <c r="FJ15" s="10">
        <f t="shared" si="62"/>
        <v>198.57948382374641</v>
      </c>
      <c r="FK15" s="1">
        <f t="shared" si="106"/>
        <v>181.54355274725191</v>
      </c>
      <c r="FL15" s="26">
        <v>17.181000000000001</v>
      </c>
      <c r="FM15" s="11">
        <f t="shared" si="63"/>
        <v>198.72455274725192</v>
      </c>
      <c r="FN15" s="7">
        <f>FM15*0.00073</f>
        <v>0.14506892350549389</v>
      </c>
      <c r="FO15" s="10">
        <f t="shared" si="64"/>
        <v>198.57948382374641</v>
      </c>
      <c r="FP15" s="1">
        <f t="shared" si="107"/>
        <v>181.54355274725191</v>
      </c>
      <c r="FQ15" s="26">
        <v>17.181000000000001</v>
      </c>
      <c r="FR15" s="11">
        <f t="shared" si="65"/>
        <v>198.72455274725192</v>
      </c>
      <c r="FS15" s="7">
        <f>FR15*0.00073</f>
        <v>0.14506892350549389</v>
      </c>
      <c r="FT15" s="10">
        <f t="shared" si="66"/>
        <v>198.57948382374641</v>
      </c>
      <c r="FU15" s="1">
        <f t="shared" si="108"/>
        <v>181.54355274725191</v>
      </c>
      <c r="FV15" s="26">
        <v>17.181000000000001</v>
      </c>
      <c r="FW15" s="11">
        <f t="shared" si="67"/>
        <v>198.72455274725192</v>
      </c>
      <c r="FX15" s="7">
        <f>FW15*0.00073</f>
        <v>0.14506892350549389</v>
      </c>
      <c r="FY15" s="10">
        <f t="shared" si="68"/>
        <v>198.57948382374641</v>
      </c>
      <c r="FZ15" s="1">
        <f t="shared" si="109"/>
        <v>181.54355274725191</v>
      </c>
      <c r="GA15" s="26">
        <v>17.181000000000001</v>
      </c>
      <c r="GB15" s="11">
        <f t="shared" si="69"/>
        <v>198.72455274725192</v>
      </c>
      <c r="GC15" s="7">
        <f>GB15*0.00073</f>
        <v>0.14506892350549389</v>
      </c>
      <c r="GD15" s="10">
        <f t="shared" si="70"/>
        <v>198.57948382374641</v>
      </c>
      <c r="GE15" s="1">
        <f t="shared" si="110"/>
        <v>181.54355274725191</v>
      </c>
    </row>
    <row r="16" spans="1:187" ht="15" x14ac:dyDescent="0.25">
      <c r="A16">
        <v>30</v>
      </c>
      <c r="B16">
        <v>208</v>
      </c>
      <c r="C16" s="26">
        <v>17.181000000000001</v>
      </c>
      <c r="D16">
        <f t="shared" si="0"/>
        <v>225.18100000000001</v>
      </c>
      <c r="E16" s="6">
        <f>D16*0.000929</f>
        <v>0.20919314900000002</v>
      </c>
      <c r="F16" s="9">
        <f t="shared" si="1"/>
        <v>224.97180685100003</v>
      </c>
      <c r="G16" s="4">
        <f t="shared" si="71"/>
        <v>219.02099787</v>
      </c>
      <c r="H16" s="27">
        <v>17.181000000000001</v>
      </c>
      <c r="I16" s="11">
        <f t="shared" si="2"/>
        <v>236.20199787000001</v>
      </c>
      <c r="J16" s="6">
        <f>I16*0.000929</f>
        <v>0.21943165602123002</v>
      </c>
      <c r="K16" s="10">
        <f t="shared" si="72"/>
        <v>235.98256621397877</v>
      </c>
      <c r="L16" s="12">
        <f t="shared" si="73"/>
        <v>235.03102987865492</v>
      </c>
      <c r="M16" s="27">
        <v>17.181000000000001</v>
      </c>
      <c r="N16" s="11">
        <f t="shared" si="3"/>
        <v>252.21202987865493</v>
      </c>
      <c r="O16" s="6">
        <f>N16*0.000929</f>
        <v>0.23430497575727044</v>
      </c>
      <c r="P16" s="10">
        <f t="shared" si="4"/>
        <v>251.97772490289765</v>
      </c>
      <c r="Q16" s="10">
        <f t="shared" si="74"/>
        <v>252.02791509684351</v>
      </c>
      <c r="R16" s="27">
        <v>17.181000000000001</v>
      </c>
      <c r="S16" s="11">
        <f t="shared" si="5"/>
        <v>269.2089150968435</v>
      </c>
      <c r="T16" s="6">
        <f>S16*0.000929</f>
        <v>0.25009508212496762</v>
      </c>
      <c r="U16" s="10">
        <f t="shared" si="6"/>
        <v>268.95882001471853</v>
      </c>
      <c r="V16" s="12">
        <f t="shared" si="75"/>
        <v>269.01239258882282</v>
      </c>
      <c r="W16" s="26">
        <v>17.181000000000001</v>
      </c>
      <c r="X16" s="11">
        <f t="shared" si="7"/>
        <v>286.1933925888228</v>
      </c>
      <c r="Y16" s="6">
        <f>X16*0.000929</f>
        <v>0.26587366171501642</v>
      </c>
      <c r="Z16" s="10">
        <f t="shared" si="8"/>
        <v>285.92751892710777</v>
      </c>
      <c r="AA16" s="10">
        <f t="shared" si="76"/>
        <v>285.98447141223295</v>
      </c>
      <c r="AB16" s="26">
        <v>17.181000000000001</v>
      </c>
      <c r="AC16" s="11">
        <f t="shared" si="9"/>
        <v>303.16547141223293</v>
      </c>
      <c r="AD16" s="6">
        <f>AC16*0.000929</f>
        <v>0.28164072294196441</v>
      </c>
      <c r="AE16" s="10">
        <f t="shared" si="10"/>
        <v>302.88383068929096</v>
      </c>
      <c r="AF16" s="1">
        <f t="shared" si="77"/>
        <v>288.0397020219973</v>
      </c>
      <c r="AG16" s="26">
        <v>17.181000000000001</v>
      </c>
      <c r="AH16" s="11">
        <f t="shared" si="11"/>
        <v>305.22070202199728</v>
      </c>
      <c r="AI16" s="6">
        <f>AH16*0.000929</f>
        <v>0.2835500321784355</v>
      </c>
      <c r="AJ16" s="10">
        <f t="shared" si="12"/>
        <v>304.93715198981886</v>
      </c>
      <c r="AK16" s="10">
        <f t="shared" si="78"/>
        <v>305.03036818222739</v>
      </c>
      <c r="AL16" s="26">
        <v>17.181000000000001</v>
      </c>
      <c r="AM16" s="11">
        <f t="shared" si="13"/>
        <v>322.21136818222737</v>
      </c>
      <c r="AN16" s="6">
        <f>AM16*0.000929</f>
        <v>0.29933436104128924</v>
      </c>
      <c r="AO16" s="10">
        <f t="shared" si="14"/>
        <v>321.91203382118607</v>
      </c>
      <c r="AP16" s="4">
        <f t="shared" si="79"/>
        <v>322.01114577475209</v>
      </c>
      <c r="AQ16" s="26">
        <v>17.181000000000001</v>
      </c>
      <c r="AR16" s="11">
        <f t="shared" si="15"/>
        <v>339.19214577475208</v>
      </c>
      <c r="AS16" s="6">
        <f>AR16*0.000929</f>
        <v>0.3151095034247447</v>
      </c>
      <c r="AT16" s="10">
        <f t="shared" si="16"/>
        <v>338.87703627132731</v>
      </c>
      <c r="AU16" s="10">
        <f t="shared" si="80"/>
        <v>337.98800272065245</v>
      </c>
      <c r="AV16" s="26">
        <v>17.181000000000001</v>
      </c>
      <c r="AW16" s="11">
        <f t="shared" si="17"/>
        <v>355.16900272065243</v>
      </c>
      <c r="AX16" s="6">
        <f>AW16*0.000929</f>
        <v>0.3299520035274861</v>
      </c>
      <c r="AY16" s="10">
        <f t="shared" si="18"/>
        <v>354.83905071712496</v>
      </c>
      <c r="AZ16" s="1">
        <f t="shared" si="81"/>
        <v>346.78634386852849</v>
      </c>
      <c r="BA16" s="26">
        <v>17.181000000000001</v>
      </c>
      <c r="BB16" s="11">
        <f t="shared" si="19"/>
        <v>363.96734386852847</v>
      </c>
      <c r="BC16" s="6">
        <f>BB16*0.000929</f>
        <v>0.33812566245386294</v>
      </c>
      <c r="BD16" s="10">
        <f t="shared" si="20"/>
        <v>363.6292182060746</v>
      </c>
      <c r="BE16" s="1">
        <f t="shared" si="82"/>
        <v>210.62611740769</v>
      </c>
      <c r="BF16" s="26">
        <v>17.181000000000001</v>
      </c>
      <c r="BG16" s="11">
        <f t="shared" si="21"/>
        <v>227.80711740769001</v>
      </c>
      <c r="BH16" s="6">
        <f>BG16*0.000929</f>
        <v>0.21163281207174403</v>
      </c>
      <c r="BI16" s="10">
        <f t="shared" si="22"/>
        <v>227.59548459561827</v>
      </c>
      <c r="BJ16" s="1">
        <f t="shared" si="83"/>
        <v>219.50711997503052</v>
      </c>
      <c r="BK16" s="26">
        <v>17.181000000000001</v>
      </c>
      <c r="BL16" s="11">
        <f t="shared" si="23"/>
        <v>236.68811997503053</v>
      </c>
      <c r="BM16" s="6">
        <f>BL16*0.000929</f>
        <v>0.21988326345680337</v>
      </c>
      <c r="BN16" s="10">
        <f t="shared" si="24"/>
        <v>236.46823671157372</v>
      </c>
      <c r="BO16" s="1">
        <f t="shared" si="84"/>
        <v>228.38429483026457</v>
      </c>
      <c r="BP16" s="26">
        <v>17.181000000000001</v>
      </c>
      <c r="BQ16" s="11">
        <f t="shared" si="25"/>
        <v>245.56529483026458</v>
      </c>
      <c r="BR16" s="6">
        <f>BQ16*0.000929</f>
        <v>0.2281301588973158</v>
      </c>
      <c r="BS16" s="10">
        <f t="shared" si="26"/>
        <v>245.33716467136725</v>
      </c>
      <c r="BT16" s="1">
        <f t="shared" si="85"/>
        <v>236.26589593597214</v>
      </c>
      <c r="BU16" s="26">
        <v>17.181000000000001</v>
      </c>
      <c r="BV16" s="11">
        <f t="shared" si="27"/>
        <v>253.44689593597215</v>
      </c>
      <c r="BW16" s="6">
        <f>BV16*0.000929</f>
        <v>0.23545216632451813</v>
      </c>
      <c r="BX16" s="10">
        <f t="shared" si="28"/>
        <v>253.21144376964764</v>
      </c>
      <c r="BY16" s="1">
        <f t="shared" si="86"/>
        <v>198.57948382374641</v>
      </c>
      <c r="BZ16" s="26">
        <v>17.181000000000001</v>
      </c>
      <c r="CA16" s="11">
        <f t="shared" si="29"/>
        <v>215.76048382374643</v>
      </c>
      <c r="CB16" s="6">
        <f>CA16*0.000929</f>
        <v>0.20044148947226043</v>
      </c>
      <c r="CC16" s="10">
        <f t="shared" si="30"/>
        <v>215.56004233427416</v>
      </c>
      <c r="CD16" s="1">
        <f t="shared" si="87"/>
        <v>198.57948382374641</v>
      </c>
      <c r="CE16" s="26">
        <v>17.181000000000001</v>
      </c>
      <c r="CF16" s="11">
        <f t="shared" si="31"/>
        <v>215.76048382374643</v>
      </c>
      <c r="CG16" s="6">
        <f>CF16*0.000929</f>
        <v>0.20044148947226043</v>
      </c>
      <c r="CH16" s="10">
        <f t="shared" si="32"/>
        <v>215.56004233427416</v>
      </c>
      <c r="CI16" s="1">
        <f t="shared" si="88"/>
        <v>198.57948382374641</v>
      </c>
      <c r="CJ16" s="26">
        <v>17.181000000000001</v>
      </c>
      <c r="CK16" s="11">
        <f t="shared" si="33"/>
        <v>215.76048382374643</v>
      </c>
      <c r="CL16" s="6">
        <f>CK16*0.000929</f>
        <v>0.20044148947226043</v>
      </c>
      <c r="CM16" s="10">
        <f t="shared" si="34"/>
        <v>215.56004233427416</v>
      </c>
      <c r="CN16" s="1">
        <f t="shared" si="89"/>
        <v>198.57948382374641</v>
      </c>
      <c r="CO16" s="26">
        <v>17.181000000000001</v>
      </c>
      <c r="CP16" s="11">
        <f t="shared" si="35"/>
        <v>215.76048382374643</v>
      </c>
      <c r="CQ16" s="6">
        <f>CP16*0.000929</f>
        <v>0.20044148947226043</v>
      </c>
      <c r="CR16" s="10">
        <f t="shared" si="36"/>
        <v>215.56004233427416</v>
      </c>
      <c r="CS16" s="1">
        <f t="shared" si="90"/>
        <v>198.57948382374641</v>
      </c>
      <c r="CT16" s="26">
        <v>17.181000000000001</v>
      </c>
      <c r="CU16" s="11">
        <f t="shared" si="37"/>
        <v>215.76048382374643</v>
      </c>
      <c r="CV16" s="6">
        <f>CU16*0.000929</f>
        <v>0.20044148947226043</v>
      </c>
      <c r="CW16" s="10">
        <f t="shared" si="38"/>
        <v>215.56004233427416</v>
      </c>
      <c r="CX16" s="1">
        <f t="shared" si="91"/>
        <v>198.57948382374641</v>
      </c>
      <c r="CY16" s="26">
        <v>17.181000000000001</v>
      </c>
      <c r="CZ16" s="11">
        <f t="shared" si="39"/>
        <v>215.76048382374643</v>
      </c>
      <c r="DA16" s="6">
        <f>CZ16*0.000929</f>
        <v>0.20044148947226043</v>
      </c>
      <c r="DB16" s="10">
        <f t="shared" si="40"/>
        <v>215.56004233427416</v>
      </c>
      <c r="DC16" s="1">
        <f t="shared" si="92"/>
        <v>198.57948382374641</v>
      </c>
      <c r="DD16" s="26">
        <v>17.181000000000001</v>
      </c>
      <c r="DE16" s="11">
        <f t="shared" si="93"/>
        <v>215.76048382374643</v>
      </c>
      <c r="DF16" s="6">
        <f>DE16*0.000929</f>
        <v>0.20044148947226043</v>
      </c>
      <c r="DG16" s="10">
        <f t="shared" si="94"/>
        <v>215.56004233427416</v>
      </c>
      <c r="DH16" s="1">
        <f t="shared" si="95"/>
        <v>198.57948382374641</v>
      </c>
      <c r="DI16" s="26">
        <v>17.181000000000001</v>
      </c>
      <c r="DJ16" s="11">
        <f t="shared" si="41"/>
        <v>215.76048382374643</v>
      </c>
      <c r="DK16" s="6">
        <f>DJ16*0.000929</f>
        <v>0.20044148947226043</v>
      </c>
      <c r="DL16" s="10">
        <f t="shared" si="42"/>
        <v>215.56004233427416</v>
      </c>
      <c r="DM16" s="1">
        <f t="shared" si="96"/>
        <v>198.57948382374641</v>
      </c>
      <c r="DN16" s="26">
        <v>17.181000000000001</v>
      </c>
      <c r="DO16" s="11">
        <f t="shared" si="43"/>
        <v>215.76048382374643</v>
      </c>
      <c r="DP16" s="6">
        <f>DO16*0.000929</f>
        <v>0.20044148947226043</v>
      </c>
      <c r="DQ16" s="10">
        <f t="shared" si="44"/>
        <v>215.56004233427416</v>
      </c>
      <c r="DR16" s="1">
        <f t="shared" si="97"/>
        <v>198.57948382374641</v>
      </c>
      <c r="DS16" s="26">
        <v>17.181000000000001</v>
      </c>
      <c r="DT16" s="11">
        <f t="shared" si="45"/>
        <v>215.76048382374643</v>
      </c>
      <c r="DU16" s="6">
        <f>DT16*0.000929</f>
        <v>0.20044148947226043</v>
      </c>
      <c r="DV16" s="10">
        <f t="shared" si="46"/>
        <v>215.56004233427416</v>
      </c>
      <c r="DW16" s="1">
        <f t="shared" si="98"/>
        <v>198.57948382374641</v>
      </c>
      <c r="DX16" s="26">
        <v>17.181000000000001</v>
      </c>
      <c r="DY16" s="11">
        <f t="shared" si="47"/>
        <v>215.76048382374643</v>
      </c>
      <c r="DZ16" s="6">
        <f>DY16*0.000929</f>
        <v>0.20044148947226043</v>
      </c>
      <c r="EA16" s="10">
        <f t="shared" si="48"/>
        <v>215.56004233427416</v>
      </c>
      <c r="EB16" s="1">
        <f t="shared" si="99"/>
        <v>198.57948382374641</v>
      </c>
      <c r="EC16" s="26">
        <v>17.181000000000001</v>
      </c>
      <c r="ED16" s="11">
        <f t="shared" si="49"/>
        <v>215.76048382374643</v>
      </c>
      <c r="EE16" s="6">
        <f>ED16*0.000929</f>
        <v>0.20044148947226043</v>
      </c>
      <c r="EF16" s="10">
        <f t="shared" si="50"/>
        <v>215.56004233427416</v>
      </c>
      <c r="EG16" s="1">
        <f t="shared" si="100"/>
        <v>198.57948382374641</v>
      </c>
      <c r="EH16" s="26">
        <v>17.181000000000001</v>
      </c>
      <c r="EI16" s="11">
        <f t="shared" si="51"/>
        <v>215.76048382374643</v>
      </c>
      <c r="EJ16" s="6">
        <f>EI16*0.000929</f>
        <v>0.20044148947226043</v>
      </c>
      <c r="EK16" s="10">
        <f t="shared" si="52"/>
        <v>215.56004233427416</v>
      </c>
      <c r="EL16" s="1">
        <f t="shared" si="101"/>
        <v>198.57948382374641</v>
      </c>
      <c r="EM16" s="26">
        <v>17.181000000000001</v>
      </c>
      <c r="EN16" s="11">
        <f t="shared" si="53"/>
        <v>215.76048382374643</v>
      </c>
      <c r="EO16" s="6">
        <f>EN16*0.000929</f>
        <v>0.20044148947226043</v>
      </c>
      <c r="EP16" s="10">
        <f t="shared" si="54"/>
        <v>215.56004233427416</v>
      </c>
      <c r="EQ16" s="1">
        <f t="shared" si="102"/>
        <v>198.57948382374641</v>
      </c>
      <c r="ER16" s="26">
        <v>17.181000000000001</v>
      </c>
      <c r="ES16" s="11">
        <f t="shared" si="55"/>
        <v>215.76048382374643</v>
      </c>
      <c r="ET16" s="6">
        <f>ES16*0.000929</f>
        <v>0.20044148947226043</v>
      </c>
      <c r="EU16" s="10">
        <f t="shared" si="56"/>
        <v>215.56004233427416</v>
      </c>
      <c r="EV16" s="1">
        <f t="shared" si="103"/>
        <v>198.57948382374641</v>
      </c>
      <c r="EW16" s="26">
        <v>17.181000000000001</v>
      </c>
      <c r="EX16" s="11">
        <f t="shared" si="57"/>
        <v>215.76048382374643</v>
      </c>
      <c r="EY16" s="6">
        <f>EX16*0.000929</f>
        <v>0.20044148947226043</v>
      </c>
      <c r="EZ16" s="10">
        <f t="shared" si="58"/>
        <v>215.56004233427416</v>
      </c>
      <c r="FA16" s="1">
        <f t="shared" si="104"/>
        <v>198.57948382374641</v>
      </c>
      <c r="FB16" s="26">
        <v>17.181000000000001</v>
      </c>
      <c r="FC16" s="11">
        <f t="shared" si="59"/>
        <v>215.76048382374643</v>
      </c>
      <c r="FD16" s="6">
        <f>FC16*0.000929</f>
        <v>0.20044148947226043</v>
      </c>
      <c r="FE16" s="10">
        <f t="shared" si="60"/>
        <v>215.56004233427416</v>
      </c>
      <c r="FF16" s="1">
        <f t="shared" si="105"/>
        <v>198.57948382374641</v>
      </c>
      <c r="FG16" s="26">
        <v>17.181000000000001</v>
      </c>
      <c r="FH16" s="11">
        <f t="shared" si="61"/>
        <v>215.76048382374643</v>
      </c>
      <c r="FI16" s="6">
        <f>FH16*0.000929</f>
        <v>0.20044148947226043</v>
      </c>
      <c r="FJ16" s="10">
        <f t="shared" si="62"/>
        <v>215.56004233427416</v>
      </c>
      <c r="FK16" s="1">
        <f t="shared" si="106"/>
        <v>198.57948382374641</v>
      </c>
      <c r="FL16" s="26">
        <v>17.181000000000001</v>
      </c>
      <c r="FM16" s="11">
        <f t="shared" si="63"/>
        <v>215.76048382374643</v>
      </c>
      <c r="FN16" s="6">
        <f>FM16*0.000929</f>
        <v>0.20044148947226043</v>
      </c>
      <c r="FO16" s="10">
        <f t="shared" si="64"/>
        <v>215.56004233427416</v>
      </c>
      <c r="FP16" s="1">
        <f t="shared" si="107"/>
        <v>198.57948382374641</v>
      </c>
      <c r="FQ16" s="26">
        <v>17.181000000000001</v>
      </c>
      <c r="FR16" s="11">
        <f t="shared" si="65"/>
        <v>215.76048382374643</v>
      </c>
      <c r="FS16" s="6">
        <f>FR16*0.000929</f>
        <v>0.20044148947226043</v>
      </c>
      <c r="FT16" s="10">
        <f t="shared" si="66"/>
        <v>215.56004233427416</v>
      </c>
      <c r="FU16" s="1">
        <f t="shared" si="108"/>
        <v>198.57948382374641</v>
      </c>
      <c r="FV16" s="26">
        <v>17.181000000000001</v>
      </c>
      <c r="FW16" s="11">
        <f t="shared" si="67"/>
        <v>215.76048382374643</v>
      </c>
      <c r="FX16" s="6">
        <f>FW16*0.000929</f>
        <v>0.20044148947226043</v>
      </c>
      <c r="FY16" s="10">
        <f t="shared" si="68"/>
        <v>215.56004233427416</v>
      </c>
      <c r="FZ16" s="1">
        <f t="shared" si="109"/>
        <v>198.57948382374641</v>
      </c>
      <c r="GA16" s="26">
        <v>17.181000000000001</v>
      </c>
      <c r="GB16" s="11">
        <f t="shared" si="69"/>
        <v>215.76048382374643</v>
      </c>
      <c r="GC16" s="6">
        <f>GB16*0.000929</f>
        <v>0.20044148947226043</v>
      </c>
      <c r="GD16" s="10">
        <f t="shared" si="70"/>
        <v>215.56004233427416</v>
      </c>
      <c r="GE16" s="1">
        <f t="shared" si="110"/>
        <v>198.57948382374641</v>
      </c>
    </row>
    <row r="17" spans="1:187" ht="15" x14ac:dyDescent="0.25">
      <c r="A17">
        <v>31</v>
      </c>
      <c r="B17">
        <v>208</v>
      </c>
      <c r="C17" s="26">
        <v>15.686999999999999</v>
      </c>
      <c r="D17">
        <f t="shared" si="0"/>
        <v>223.68700000000001</v>
      </c>
      <c r="E17" s="6">
        <f>D17*0.000929</f>
        <v>0.20780522300000001</v>
      </c>
      <c r="F17" s="9">
        <f t="shared" si="1"/>
        <v>223.479194777</v>
      </c>
      <c r="G17" s="4">
        <f t="shared" si="71"/>
        <v>224.97180685100003</v>
      </c>
      <c r="H17" s="27">
        <v>15.686999999999999</v>
      </c>
      <c r="I17" s="11">
        <f t="shared" si="2"/>
        <v>240.65880685100004</v>
      </c>
      <c r="J17" s="6">
        <f>I17*0.000929</f>
        <v>0.22357203156457905</v>
      </c>
      <c r="K17" s="10">
        <f t="shared" si="72"/>
        <v>240.43523481943546</v>
      </c>
      <c r="L17" s="12">
        <f t="shared" si="73"/>
        <v>235.98256621397877</v>
      </c>
      <c r="M17" s="27">
        <v>15.686999999999999</v>
      </c>
      <c r="N17" s="11">
        <f t="shared" si="3"/>
        <v>251.66956621397878</v>
      </c>
      <c r="O17" s="6">
        <f>N17*0.000929</f>
        <v>0.23380102701278629</v>
      </c>
      <c r="P17" s="10">
        <f t="shared" si="4"/>
        <v>251.43576518696599</v>
      </c>
      <c r="Q17" s="10">
        <f t="shared" si="74"/>
        <v>251.97772490289765</v>
      </c>
      <c r="R17" s="27">
        <v>15.686999999999999</v>
      </c>
      <c r="S17" s="11">
        <f t="shared" si="5"/>
        <v>267.66472490289766</v>
      </c>
      <c r="T17" s="6">
        <f>S17*0.000929</f>
        <v>0.24866052943479194</v>
      </c>
      <c r="U17" s="10">
        <f t="shared" si="6"/>
        <v>267.41606437346286</v>
      </c>
      <c r="V17" s="12">
        <f t="shared" si="75"/>
        <v>268.95882001471853</v>
      </c>
      <c r="W17" s="26">
        <v>15.686999999999999</v>
      </c>
      <c r="X17" s="11">
        <f t="shared" si="7"/>
        <v>284.64582001471854</v>
      </c>
      <c r="Y17" s="6">
        <f>X17*0.000929</f>
        <v>0.26443596679367354</v>
      </c>
      <c r="Z17" s="10">
        <f t="shared" si="8"/>
        <v>284.38138404792488</v>
      </c>
      <c r="AA17" s="10">
        <f t="shared" si="76"/>
        <v>285.92751892710777</v>
      </c>
      <c r="AB17" s="26">
        <v>15.686999999999999</v>
      </c>
      <c r="AC17" s="11">
        <f t="shared" si="9"/>
        <v>301.61451892710778</v>
      </c>
      <c r="AD17" s="6">
        <f>AC17*0.000929</f>
        <v>0.28019988808328311</v>
      </c>
      <c r="AE17" s="10">
        <f t="shared" si="10"/>
        <v>301.33431903902448</v>
      </c>
      <c r="AF17" s="1">
        <f t="shared" si="77"/>
        <v>302.88383068929096</v>
      </c>
      <c r="AG17" s="26">
        <v>15.686999999999999</v>
      </c>
      <c r="AH17" s="11">
        <f t="shared" si="11"/>
        <v>318.57083068929097</v>
      </c>
      <c r="AI17" s="6">
        <f>AH17*0.000929</f>
        <v>0.29595230171035131</v>
      </c>
      <c r="AJ17" s="10">
        <f t="shared" si="12"/>
        <v>318.2748783875806</v>
      </c>
      <c r="AK17" s="10">
        <f t="shared" si="78"/>
        <v>304.93715198981886</v>
      </c>
      <c r="AL17" s="26">
        <v>15.686999999999999</v>
      </c>
      <c r="AM17" s="11">
        <f t="shared" si="13"/>
        <v>320.62415198981887</v>
      </c>
      <c r="AN17" s="6">
        <f>AM17*0.000929</f>
        <v>0.29785983719854175</v>
      </c>
      <c r="AO17" s="10">
        <f t="shared" si="14"/>
        <v>320.32629215262034</v>
      </c>
      <c r="AP17" s="4">
        <f t="shared" si="79"/>
        <v>321.91203382118607</v>
      </c>
      <c r="AQ17" s="26">
        <v>15.686999999999999</v>
      </c>
      <c r="AR17" s="11">
        <f t="shared" si="15"/>
        <v>337.59903382118608</v>
      </c>
      <c r="AS17" s="6">
        <f>AR17*0.000929</f>
        <v>0.31362950241988186</v>
      </c>
      <c r="AT17" s="10">
        <f t="shared" si="16"/>
        <v>337.28540431876621</v>
      </c>
      <c r="AU17" s="10">
        <f t="shared" si="80"/>
        <v>338.87703627132731</v>
      </c>
      <c r="AV17" s="26">
        <v>15.686999999999999</v>
      </c>
      <c r="AW17" s="11">
        <f t="shared" si="17"/>
        <v>354.56403627132732</v>
      </c>
      <c r="AX17" s="6">
        <f>AW17*0.000929</f>
        <v>0.32938998969606309</v>
      </c>
      <c r="AY17" s="10">
        <f t="shared" si="18"/>
        <v>354.23464628163129</v>
      </c>
      <c r="AZ17" s="1">
        <f t="shared" si="81"/>
        <v>354.83905071712496</v>
      </c>
      <c r="BA17" s="26">
        <v>15.686999999999999</v>
      </c>
      <c r="BB17" s="11">
        <f t="shared" si="19"/>
        <v>370.52605071712497</v>
      </c>
      <c r="BC17" s="6">
        <f>BB17*0.000929</f>
        <v>0.34421870111620911</v>
      </c>
      <c r="BD17" s="10">
        <f t="shared" si="20"/>
        <v>370.18183201600874</v>
      </c>
      <c r="BE17" s="1">
        <f t="shared" si="82"/>
        <v>363.6292182060746</v>
      </c>
      <c r="BF17" s="26">
        <v>15.686999999999999</v>
      </c>
      <c r="BG17" s="11">
        <f t="shared" si="21"/>
        <v>379.31621820607461</v>
      </c>
      <c r="BH17" s="6">
        <f>BG17*0.000929</f>
        <v>0.35238476671344332</v>
      </c>
      <c r="BI17" s="10">
        <f t="shared" si="22"/>
        <v>378.96383343936117</v>
      </c>
      <c r="BJ17" s="1">
        <f t="shared" si="83"/>
        <v>227.59548459561827</v>
      </c>
      <c r="BK17" s="26">
        <v>15.686999999999999</v>
      </c>
      <c r="BL17" s="11">
        <f t="shared" si="23"/>
        <v>243.28248459561829</v>
      </c>
      <c r="BM17" s="6">
        <f>BL17*0.000929</f>
        <v>0.2260094281893294</v>
      </c>
      <c r="BN17" s="10">
        <f t="shared" si="24"/>
        <v>243.05647516742894</v>
      </c>
      <c r="BO17" s="1">
        <f t="shared" si="84"/>
        <v>236.46823671157372</v>
      </c>
      <c r="BP17" s="26">
        <v>15.686999999999999</v>
      </c>
      <c r="BQ17" s="11">
        <f t="shared" si="25"/>
        <v>252.15523671157374</v>
      </c>
      <c r="BR17" s="6">
        <f>BQ17*0.000929</f>
        <v>0.23425221490505202</v>
      </c>
      <c r="BS17" s="10">
        <f t="shared" si="26"/>
        <v>251.92098449666869</v>
      </c>
      <c r="BT17" s="1">
        <f t="shared" si="85"/>
        <v>245.33716467136725</v>
      </c>
      <c r="BU17" s="26">
        <v>15.686999999999999</v>
      </c>
      <c r="BV17" s="11">
        <f t="shared" si="27"/>
        <v>261.02416467136726</v>
      </c>
      <c r="BW17" s="6">
        <f>BV17*0.000929</f>
        <v>0.24249144897970018</v>
      </c>
      <c r="BX17" s="10">
        <f t="shared" si="28"/>
        <v>260.78167322238755</v>
      </c>
      <c r="BY17" s="1">
        <f t="shared" si="86"/>
        <v>253.21144376964764</v>
      </c>
      <c r="BZ17" s="26">
        <v>15.686999999999999</v>
      </c>
      <c r="CA17" s="11">
        <f t="shared" si="29"/>
        <v>268.89844376964766</v>
      </c>
      <c r="CB17" s="6">
        <f>CA17*0.000929</f>
        <v>0.24980665426200269</v>
      </c>
      <c r="CC17" s="10">
        <f t="shared" si="30"/>
        <v>268.64863711538567</v>
      </c>
      <c r="CD17" s="1">
        <f t="shared" si="87"/>
        <v>215.56004233427416</v>
      </c>
      <c r="CE17" s="26">
        <v>15.686999999999999</v>
      </c>
      <c r="CF17" s="11">
        <f t="shared" si="31"/>
        <v>231.24704233427417</v>
      </c>
      <c r="CG17" s="6">
        <f>CF17*0.000929</f>
        <v>0.2148285023285407</v>
      </c>
      <c r="CH17" s="10">
        <f t="shared" si="32"/>
        <v>231.03221383194563</v>
      </c>
      <c r="CI17" s="1">
        <f t="shared" si="88"/>
        <v>215.56004233427416</v>
      </c>
      <c r="CJ17" s="26">
        <v>15.686999999999999</v>
      </c>
      <c r="CK17" s="11">
        <f t="shared" si="33"/>
        <v>231.24704233427417</v>
      </c>
      <c r="CL17" s="6">
        <f>CK17*0.000929</f>
        <v>0.2148285023285407</v>
      </c>
      <c r="CM17" s="10">
        <f t="shared" si="34"/>
        <v>231.03221383194563</v>
      </c>
      <c r="CN17" s="1">
        <f t="shared" si="89"/>
        <v>215.56004233427416</v>
      </c>
      <c r="CO17" s="26">
        <v>15.686999999999999</v>
      </c>
      <c r="CP17" s="11">
        <f t="shared" si="35"/>
        <v>231.24704233427417</v>
      </c>
      <c r="CQ17" s="6">
        <f>CP17*0.000929</f>
        <v>0.2148285023285407</v>
      </c>
      <c r="CR17" s="10">
        <f t="shared" si="36"/>
        <v>231.03221383194563</v>
      </c>
      <c r="CS17" s="1">
        <f t="shared" si="90"/>
        <v>215.56004233427416</v>
      </c>
      <c r="CT17" s="26">
        <v>15.686999999999999</v>
      </c>
      <c r="CU17" s="11">
        <f t="shared" si="37"/>
        <v>231.24704233427417</v>
      </c>
      <c r="CV17" s="6">
        <f>CU17*0.000929</f>
        <v>0.2148285023285407</v>
      </c>
      <c r="CW17" s="10">
        <f t="shared" si="38"/>
        <v>231.03221383194563</v>
      </c>
      <c r="CX17" s="1">
        <f t="shared" si="91"/>
        <v>215.56004233427416</v>
      </c>
      <c r="CY17" s="26">
        <v>15.686999999999999</v>
      </c>
      <c r="CZ17" s="11">
        <f t="shared" si="39"/>
        <v>231.24704233427417</v>
      </c>
      <c r="DA17" s="6">
        <f>CZ17*0.000929</f>
        <v>0.2148285023285407</v>
      </c>
      <c r="DB17" s="10">
        <f t="shared" si="40"/>
        <v>231.03221383194563</v>
      </c>
      <c r="DC17" s="1">
        <f t="shared" si="92"/>
        <v>215.56004233427416</v>
      </c>
      <c r="DD17" s="26">
        <v>15.686999999999999</v>
      </c>
      <c r="DE17" s="11">
        <f t="shared" si="93"/>
        <v>231.24704233427417</v>
      </c>
      <c r="DF17" s="6">
        <f>DE17*0.000929</f>
        <v>0.2148285023285407</v>
      </c>
      <c r="DG17" s="10">
        <f t="shared" si="94"/>
        <v>231.03221383194563</v>
      </c>
      <c r="DH17" s="1">
        <f t="shared" si="95"/>
        <v>215.56004233427416</v>
      </c>
      <c r="DI17" s="26">
        <v>15.686999999999999</v>
      </c>
      <c r="DJ17" s="11">
        <f t="shared" si="41"/>
        <v>231.24704233427417</v>
      </c>
      <c r="DK17" s="6">
        <f>DJ17*0.000929</f>
        <v>0.2148285023285407</v>
      </c>
      <c r="DL17" s="10">
        <f t="shared" si="42"/>
        <v>231.03221383194563</v>
      </c>
      <c r="DM17" s="1">
        <f t="shared" si="96"/>
        <v>215.56004233427416</v>
      </c>
      <c r="DN17" s="26">
        <v>15.686999999999999</v>
      </c>
      <c r="DO17" s="11">
        <f t="shared" si="43"/>
        <v>231.24704233427417</v>
      </c>
      <c r="DP17" s="6">
        <f>DO17*0.000929</f>
        <v>0.2148285023285407</v>
      </c>
      <c r="DQ17" s="10">
        <f t="shared" si="44"/>
        <v>231.03221383194563</v>
      </c>
      <c r="DR17" s="1">
        <f t="shared" si="97"/>
        <v>215.56004233427416</v>
      </c>
      <c r="DS17" s="26">
        <v>15.686999999999999</v>
      </c>
      <c r="DT17" s="11">
        <f t="shared" si="45"/>
        <v>231.24704233427417</v>
      </c>
      <c r="DU17" s="6">
        <f>DT17*0.000929</f>
        <v>0.2148285023285407</v>
      </c>
      <c r="DV17" s="10">
        <f t="shared" si="46"/>
        <v>231.03221383194563</v>
      </c>
      <c r="DW17" s="1">
        <f t="shared" si="98"/>
        <v>215.56004233427416</v>
      </c>
      <c r="DX17" s="26">
        <v>15.686999999999999</v>
      </c>
      <c r="DY17" s="11">
        <f t="shared" si="47"/>
        <v>231.24704233427417</v>
      </c>
      <c r="DZ17" s="6">
        <f>DY17*0.000929</f>
        <v>0.2148285023285407</v>
      </c>
      <c r="EA17" s="10">
        <f t="shared" si="48"/>
        <v>231.03221383194563</v>
      </c>
      <c r="EB17" s="1">
        <f t="shared" si="99"/>
        <v>215.56004233427416</v>
      </c>
      <c r="EC17" s="26">
        <v>15.686999999999999</v>
      </c>
      <c r="ED17" s="11">
        <f t="shared" si="49"/>
        <v>231.24704233427417</v>
      </c>
      <c r="EE17" s="6">
        <f>ED17*0.000929</f>
        <v>0.2148285023285407</v>
      </c>
      <c r="EF17" s="10">
        <f t="shared" si="50"/>
        <v>231.03221383194563</v>
      </c>
      <c r="EG17" s="1">
        <f t="shared" si="100"/>
        <v>215.56004233427416</v>
      </c>
      <c r="EH17" s="26">
        <v>15.686999999999999</v>
      </c>
      <c r="EI17" s="11">
        <f t="shared" si="51"/>
        <v>231.24704233427417</v>
      </c>
      <c r="EJ17" s="6">
        <f>EI17*0.000929</f>
        <v>0.2148285023285407</v>
      </c>
      <c r="EK17" s="10">
        <f t="shared" si="52"/>
        <v>231.03221383194563</v>
      </c>
      <c r="EL17" s="1">
        <f t="shared" si="101"/>
        <v>215.56004233427416</v>
      </c>
      <c r="EM17" s="26">
        <v>15.686999999999999</v>
      </c>
      <c r="EN17" s="11">
        <f t="shared" si="53"/>
        <v>231.24704233427417</v>
      </c>
      <c r="EO17" s="6">
        <f>EN17*0.000929</f>
        <v>0.2148285023285407</v>
      </c>
      <c r="EP17" s="10">
        <f t="shared" si="54"/>
        <v>231.03221383194563</v>
      </c>
      <c r="EQ17" s="1">
        <f t="shared" si="102"/>
        <v>215.56004233427416</v>
      </c>
      <c r="ER17" s="26">
        <v>15.686999999999999</v>
      </c>
      <c r="ES17" s="11">
        <f t="shared" si="55"/>
        <v>231.24704233427417</v>
      </c>
      <c r="ET17" s="6">
        <f>ES17*0.000929</f>
        <v>0.2148285023285407</v>
      </c>
      <c r="EU17" s="10">
        <f t="shared" si="56"/>
        <v>231.03221383194563</v>
      </c>
      <c r="EV17" s="1">
        <f t="shared" si="103"/>
        <v>215.56004233427416</v>
      </c>
      <c r="EW17" s="26">
        <v>15.686999999999999</v>
      </c>
      <c r="EX17" s="11">
        <f t="shared" si="57"/>
        <v>231.24704233427417</v>
      </c>
      <c r="EY17" s="6">
        <f>EX17*0.000929</f>
        <v>0.2148285023285407</v>
      </c>
      <c r="EZ17" s="10">
        <f t="shared" si="58"/>
        <v>231.03221383194563</v>
      </c>
      <c r="FA17" s="1">
        <f t="shared" si="104"/>
        <v>215.56004233427416</v>
      </c>
      <c r="FB17" s="26">
        <v>15.686999999999999</v>
      </c>
      <c r="FC17" s="11">
        <f t="shared" si="59"/>
        <v>231.24704233427417</v>
      </c>
      <c r="FD17" s="6">
        <f>FC17*0.000929</f>
        <v>0.2148285023285407</v>
      </c>
      <c r="FE17" s="10">
        <f t="shared" si="60"/>
        <v>231.03221383194563</v>
      </c>
      <c r="FF17" s="1">
        <f t="shared" si="105"/>
        <v>215.56004233427416</v>
      </c>
      <c r="FG17" s="26">
        <v>15.686999999999999</v>
      </c>
      <c r="FH17" s="11">
        <f t="shared" si="61"/>
        <v>231.24704233427417</v>
      </c>
      <c r="FI17" s="6">
        <f>FH17*0.000929</f>
        <v>0.2148285023285407</v>
      </c>
      <c r="FJ17" s="10">
        <f t="shared" si="62"/>
        <v>231.03221383194563</v>
      </c>
      <c r="FK17" s="1">
        <f t="shared" si="106"/>
        <v>215.56004233427416</v>
      </c>
      <c r="FL17" s="26">
        <v>15.686999999999999</v>
      </c>
      <c r="FM17" s="11">
        <f t="shared" si="63"/>
        <v>231.24704233427417</v>
      </c>
      <c r="FN17" s="6">
        <f>FM17*0.000929</f>
        <v>0.2148285023285407</v>
      </c>
      <c r="FO17" s="10">
        <f t="shared" si="64"/>
        <v>231.03221383194563</v>
      </c>
      <c r="FP17" s="1">
        <f t="shared" si="107"/>
        <v>215.56004233427416</v>
      </c>
      <c r="FQ17" s="26">
        <v>15.686999999999999</v>
      </c>
      <c r="FR17" s="11">
        <f t="shared" si="65"/>
        <v>231.24704233427417</v>
      </c>
      <c r="FS17" s="6">
        <f>FR17*0.000929</f>
        <v>0.2148285023285407</v>
      </c>
      <c r="FT17" s="10">
        <f t="shared" si="66"/>
        <v>231.03221383194563</v>
      </c>
      <c r="FU17" s="1">
        <f t="shared" si="108"/>
        <v>215.56004233427416</v>
      </c>
      <c r="FV17" s="26">
        <v>15.686999999999999</v>
      </c>
      <c r="FW17" s="11">
        <f t="shared" si="67"/>
        <v>231.24704233427417</v>
      </c>
      <c r="FX17" s="6">
        <f>FW17*0.000929</f>
        <v>0.2148285023285407</v>
      </c>
      <c r="FY17" s="10">
        <f t="shared" si="68"/>
        <v>231.03221383194563</v>
      </c>
      <c r="FZ17" s="1">
        <f t="shared" si="109"/>
        <v>215.56004233427416</v>
      </c>
      <c r="GA17" s="26">
        <v>15.686999999999999</v>
      </c>
      <c r="GB17" s="11">
        <f t="shared" si="69"/>
        <v>231.24704233427417</v>
      </c>
      <c r="GC17" s="6">
        <f>GB17*0.000929</f>
        <v>0.2148285023285407</v>
      </c>
      <c r="GD17" s="10">
        <f t="shared" si="70"/>
        <v>231.03221383194563</v>
      </c>
      <c r="GE17" s="1">
        <f t="shared" si="110"/>
        <v>215.56004233427416</v>
      </c>
    </row>
    <row r="18" spans="1:187" ht="15" x14ac:dyDescent="0.25">
      <c r="A18">
        <v>32</v>
      </c>
      <c r="B18">
        <v>209</v>
      </c>
      <c r="C18" s="26">
        <v>15.686999999999999</v>
      </c>
      <c r="D18">
        <f t="shared" si="0"/>
        <v>224.68700000000001</v>
      </c>
      <c r="E18" s="6">
        <f>D18*0.000929</f>
        <v>0.20873422300000002</v>
      </c>
      <c r="F18" s="9">
        <f t="shared" si="1"/>
        <v>224.47826577700002</v>
      </c>
      <c r="G18" s="4">
        <f t="shared" si="71"/>
        <v>223.479194777</v>
      </c>
      <c r="H18" s="27">
        <v>15.686999999999999</v>
      </c>
      <c r="I18" s="11">
        <f t="shared" si="2"/>
        <v>239.16619477700002</v>
      </c>
      <c r="J18" s="6">
        <f>I18*0.000929</f>
        <v>0.22218539494783301</v>
      </c>
      <c r="K18" s="10">
        <f t="shared" si="72"/>
        <v>238.94400938205217</v>
      </c>
      <c r="L18" s="12">
        <f t="shared" si="73"/>
        <v>240.43523481943546</v>
      </c>
      <c r="M18" s="27">
        <v>15.686999999999999</v>
      </c>
      <c r="N18" s="11">
        <f t="shared" si="3"/>
        <v>256.12223481943545</v>
      </c>
      <c r="O18" s="6">
        <f>N18*0.000929</f>
        <v>0.23793755614725554</v>
      </c>
      <c r="P18" s="10">
        <f t="shared" si="4"/>
        <v>255.8842972632882</v>
      </c>
      <c r="Q18" s="10">
        <f t="shared" si="74"/>
        <v>251.43576518696599</v>
      </c>
      <c r="R18" s="27">
        <v>15.686999999999999</v>
      </c>
      <c r="S18" s="11">
        <f t="shared" si="5"/>
        <v>267.12276518696598</v>
      </c>
      <c r="T18" s="6">
        <f>S18*0.000929</f>
        <v>0.24815704885869141</v>
      </c>
      <c r="U18" s="10">
        <f t="shared" si="6"/>
        <v>266.87460813810731</v>
      </c>
      <c r="V18" s="12">
        <f t="shared" si="75"/>
        <v>267.41606437346286</v>
      </c>
      <c r="W18" s="26">
        <v>15.686999999999999</v>
      </c>
      <c r="X18" s="11">
        <f t="shared" si="7"/>
        <v>283.10306437346287</v>
      </c>
      <c r="Y18" s="6">
        <f>X18*0.000929</f>
        <v>0.263002746802947</v>
      </c>
      <c r="Z18" s="10">
        <f t="shared" si="8"/>
        <v>282.84006162665992</v>
      </c>
      <c r="AA18" s="10">
        <f t="shared" si="76"/>
        <v>284.38138404792488</v>
      </c>
      <c r="AB18" s="26">
        <v>15.686999999999999</v>
      </c>
      <c r="AC18" s="11">
        <f t="shared" si="9"/>
        <v>300.06838404792489</v>
      </c>
      <c r="AD18" s="6">
        <f>AC18*0.000929</f>
        <v>0.27876352878052224</v>
      </c>
      <c r="AE18" s="10">
        <f t="shared" si="10"/>
        <v>299.78962051914436</v>
      </c>
      <c r="AF18" s="1">
        <f t="shared" si="77"/>
        <v>301.33431903902448</v>
      </c>
      <c r="AG18" s="26">
        <v>15.686999999999999</v>
      </c>
      <c r="AH18" s="11">
        <f t="shared" si="11"/>
        <v>317.02131903902449</v>
      </c>
      <c r="AI18" s="6">
        <f>AH18*0.000929</f>
        <v>0.29451280538725377</v>
      </c>
      <c r="AJ18" s="10">
        <f t="shared" si="12"/>
        <v>316.72680623363726</v>
      </c>
      <c r="AK18" s="10">
        <f t="shared" si="78"/>
        <v>318.2748783875806</v>
      </c>
      <c r="AL18" s="26">
        <v>15.686999999999999</v>
      </c>
      <c r="AM18" s="11">
        <f t="shared" si="13"/>
        <v>333.96187838758061</v>
      </c>
      <c r="AN18" s="6">
        <f>AM18*0.000929</f>
        <v>0.31025058502206238</v>
      </c>
      <c r="AO18" s="10">
        <f t="shared" si="14"/>
        <v>333.65162780255855</v>
      </c>
      <c r="AP18" s="4">
        <f t="shared" si="79"/>
        <v>320.32629215262034</v>
      </c>
      <c r="AQ18" s="26">
        <v>15.686999999999999</v>
      </c>
      <c r="AR18" s="11">
        <f t="shared" si="15"/>
        <v>336.01329215262035</v>
      </c>
      <c r="AS18" s="6">
        <f>AR18*0.000929</f>
        <v>0.31215634840978429</v>
      </c>
      <c r="AT18" s="10">
        <f t="shared" si="16"/>
        <v>335.70113580421059</v>
      </c>
      <c r="AU18" s="10">
        <f t="shared" si="80"/>
        <v>337.28540431876621</v>
      </c>
      <c r="AV18" s="26">
        <v>15.686999999999999</v>
      </c>
      <c r="AW18" s="11">
        <f t="shared" si="17"/>
        <v>352.97240431876622</v>
      </c>
      <c r="AX18" s="6">
        <f>AW18*0.000929</f>
        <v>0.32791136361213385</v>
      </c>
      <c r="AY18" s="10">
        <f t="shared" si="18"/>
        <v>352.64449295515408</v>
      </c>
      <c r="AZ18" s="1">
        <f t="shared" si="81"/>
        <v>354.23464628163129</v>
      </c>
      <c r="BA18" s="26">
        <v>15.686999999999999</v>
      </c>
      <c r="BB18" s="11">
        <f t="shared" si="19"/>
        <v>369.9216462816313</v>
      </c>
      <c r="BC18" s="6">
        <f>BB18*0.000929</f>
        <v>0.34365720939563549</v>
      </c>
      <c r="BD18" s="10">
        <f t="shared" si="20"/>
        <v>369.57798907223565</v>
      </c>
      <c r="BE18" s="1">
        <f t="shared" si="82"/>
        <v>370.18183201600874</v>
      </c>
      <c r="BF18" s="26">
        <v>15.686999999999999</v>
      </c>
      <c r="BG18" s="11">
        <f t="shared" si="21"/>
        <v>385.86883201600875</v>
      </c>
      <c r="BH18" s="6">
        <f>BG18*0.000929</f>
        <v>0.35847214494287216</v>
      </c>
      <c r="BI18" s="10">
        <f t="shared" si="22"/>
        <v>385.51035987106587</v>
      </c>
      <c r="BJ18" s="1">
        <f t="shared" si="83"/>
        <v>378.96383343936117</v>
      </c>
      <c r="BK18" s="26">
        <v>15.686999999999999</v>
      </c>
      <c r="BL18" s="11">
        <f t="shared" si="23"/>
        <v>394.65083343936118</v>
      </c>
      <c r="BM18" s="6">
        <f>BL18*0.000929</f>
        <v>0.36663062426516657</v>
      </c>
      <c r="BN18" s="10">
        <f t="shared" si="24"/>
        <v>394.28420281509602</v>
      </c>
      <c r="BO18" s="1">
        <f t="shared" si="84"/>
        <v>243.05647516742894</v>
      </c>
      <c r="BP18" s="26">
        <v>15.686999999999999</v>
      </c>
      <c r="BQ18" s="11">
        <f t="shared" si="25"/>
        <v>258.74347516742893</v>
      </c>
      <c r="BR18" s="6">
        <f>BQ18*0.000929</f>
        <v>0.24037268843054149</v>
      </c>
      <c r="BS18" s="10">
        <f t="shared" si="26"/>
        <v>258.50310247899836</v>
      </c>
      <c r="BT18" s="1">
        <f t="shared" si="85"/>
        <v>251.92098449666869</v>
      </c>
      <c r="BU18" s="26">
        <v>15.686999999999999</v>
      </c>
      <c r="BV18" s="11">
        <f t="shared" si="27"/>
        <v>267.60798449666868</v>
      </c>
      <c r="BW18" s="6">
        <f>BV18*0.000929</f>
        <v>0.24860781759740522</v>
      </c>
      <c r="BX18" s="10">
        <f t="shared" si="28"/>
        <v>267.35937667907126</v>
      </c>
      <c r="BY18" s="1">
        <f t="shared" si="86"/>
        <v>260.78167322238755</v>
      </c>
      <c r="BZ18" s="26">
        <v>15.686999999999999</v>
      </c>
      <c r="CA18" s="11">
        <f t="shared" si="29"/>
        <v>276.46867322238757</v>
      </c>
      <c r="CB18" s="6">
        <f>CA18*0.000929</f>
        <v>0.25683939742359807</v>
      </c>
      <c r="CC18" s="10">
        <f t="shared" si="30"/>
        <v>276.21183382496395</v>
      </c>
      <c r="CD18" s="1">
        <f t="shared" si="87"/>
        <v>268.64863711538567</v>
      </c>
      <c r="CE18" s="26">
        <v>15.686999999999999</v>
      </c>
      <c r="CF18" s="11">
        <f t="shared" si="31"/>
        <v>284.33563711538568</v>
      </c>
      <c r="CG18" s="6">
        <f>CF18*0.000929</f>
        <v>0.26414780688019329</v>
      </c>
      <c r="CH18" s="10">
        <f t="shared" si="32"/>
        <v>284.07148930850548</v>
      </c>
      <c r="CI18" s="1">
        <f t="shared" si="88"/>
        <v>231.03221383194563</v>
      </c>
      <c r="CJ18" s="26">
        <v>15.686999999999999</v>
      </c>
      <c r="CK18" s="11">
        <f t="shared" si="33"/>
        <v>246.71921383194564</v>
      </c>
      <c r="CL18" s="6">
        <f>CK18*0.000929</f>
        <v>0.22920214964987751</v>
      </c>
      <c r="CM18" s="10">
        <f t="shared" si="34"/>
        <v>246.49001168229577</v>
      </c>
      <c r="CN18" s="1">
        <f t="shared" si="89"/>
        <v>231.03221383194563</v>
      </c>
      <c r="CO18" s="26">
        <v>15.686999999999999</v>
      </c>
      <c r="CP18" s="11">
        <f t="shared" si="35"/>
        <v>246.71921383194564</v>
      </c>
      <c r="CQ18" s="6">
        <f>CP18*0.000929</f>
        <v>0.22920214964987751</v>
      </c>
      <c r="CR18" s="10">
        <f t="shared" si="36"/>
        <v>246.49001168229577</v>
      </c>
      <c r="CS18" s="1">
        <f t="shared" si="90"/>
        <v>231.03221383194563</v>
      </c>
      <c r="CT18" s="26">
        <v>15.686999999999999</v>
      </c>
      <c r="CU18" s="11">
        <f t="shared" si="37"/>
        <v>246.71921383194564</v>
      </c>
      <c r="CV18" s="6">
        <f>CU18*0.000929</f>
        <v>0.22920214964987751</v>
      </c>
      <c r="CW18" s="10">
        <f t="shared" si="38"/>
        <v>246.49001168229577</v>
      </c>
      <c r="CX18" s="1">
        <f t="shared" si="91"/>
        <v>231.03221383194563</v>
      </c>
      <c r="CY18" s="26">
        <v>15.686999999999999</v>
      </c>
      <c r="CZ18" s="11">
        <f t="shared" si="39"/>
        <v>246.71921383194564</v>
      </c>
      <c r="DA18" s="6">
        <f>CZ18*0.000929</f>
        <v>0.22920214964987751</v>
      </c>
      <c r="DB18" s="10">
        <f t="shared" si="40"/>
        <v>246.49001168229577</v>
      </c>
      <c r="DC18" s="1">
        <f t="shared" si="92"/>
        <v>231.03221383194563</v>
      </c>
      <c r="DD18" s="26">
        <v>15.686999999999999</v>
      </c>
      <c r="DE18" s="11">
        <f t="shared" si="93"/>
        <v>246.71921383194564</v>
      </c>
      <c r="DF18" s="6">
        <f>DE18*0.000929</f>
        <v>0.22920214964987751</v>
      </c>
      <c r="DG18" s="10">
        <f t="shared" si="94"/>
        <v>246.49001168229577</v>
      </c>
      <c r="DH18" s="1">
        <f t="shared" si="95"/>
        <v>231.03221383194563</v>
      </c>
      <c r="DI18" s="26">
        <v>15.686999999999999</v>
      </c>
      <c r="DJ18" s="11">
        <f t="shared" si="41"/>
        <v>246.71921383194564</v>
      </c>
      <c r="DK18" s="6">
        <f>DJ18*0.000929</f>
        <v>0.22920214964987751</v>
      </c>
      <c r="DL18" s="10">
        <f t="shared" si="42"/>
        <v>246.49001168229577</v>
      </c>
      <c r="DM18" s="1">
        <f t="shared" si="96"/>
        <v>231.03221383194563</v>
      </c>
      <c r="DN18" s="26">
        <v>15.686999999999999</v>
      </c>
      <c r="DO18" s="11">
        <f t="shared" si="43"/>
        <v>246.71921383194564</v>
      </c>
      <c r="DP18" s="6">
        <f>DO18*0.000929</f>
        <v>0.22920214964987751</v>
      </c>
      <c r="DQ18" s="10">
        <f t="shared" si="44"/>
        <v>246.49001168229577</v>
      </c>
      <c r="DR18" s="1">
        <f t="shared" si="97"/>
        <v>231.03221383194563</v>
      </c>
      <c r="DS18" s="26">
        <v>15.686999999999999</v>
      </c>
      <c r="DT18" s="11">
        <f t="shared" si="45"/>
        <v>246.71921383194564</v>
      </c>
      <c r="DU18" s="6">
        <f>DT18*0.000929</f>
        <v>0.22920214964987751</v>
      </c>
      <c r="DV18" s="10">
        <f t="shared" si="46"/>
        <v>246.49001168229577</v>
      </c>
      <c r="DW18" s="1">
        <f t="shared" si="98"/>
        <v>231.03221383194563</v>
      </c>
      <c r="DX18" s="26">
        <v>15.686999999999999</v>
      </c>
      <c r="DY18" s="11">
        <f t="shared" si="47"/>
        <v>246.71921383194564</v>
      </c>
      <c r="DZ18" s="6">
        <f>DY18*0.000929</f>
        <v>0.22920214964987751</v>
      </c>
      <c r="EA18" s="10">
        <f t="shared" si="48"/>
        <v>246.49001168229577</v>
      </c>
      <c r="EB18" s="1">
        <f t="shared" si="99"/>
        <v>231.03221383194563</v>
      </c>
      <c r="EC18" s="26">
        <v>15.686999999999999</v>
      </c>
      <c r="ED18" s="11">
        <f t="shared" si="49"/>
        <v>246.71921383194564</v>
      </c>
      <c r="EE18" s="6">
        <f>ED18*0.000929</f>
        <v>0.22920214964987751</v>
      </c>
      <c r="EF18" s="10">
        <f t="shared" si="50"/>
        <v>246.49001168229577</v>
      </c>
      <c r="EG18" s="1">
        <f t="shared" si="100"/>
        <v>231.03221383194563</v>
      </c>
      <c r="EH18" s="26">
        <v>15.686999999999999</v>
      </c>
      <c r="EI18" s="11">
        <f t="shared" si="51"/>
        <v>246.71921383194564</v>
      </c>
      <c r="EJ18" s="6">
        <f>EI18*0.000929</f>
        <v>0.22920214964987751</v>
      </c>
      <c r="EK18" s="10">
        <f t="shared" si="52"/>
        <v>246.49001168229577</v>
      </c>
      <c r="EL18" s="1">
        <f t="shared" si="101"/>
        <v>231.03221383194563</v>
      </c>
      <c r="EM18" s="26">
        <v>15.686999999999999</v>
      </c>
      <c r="EN18" s="11">
        <f t="shared" si="53"/>
        <v>246.71921383194564</v>
      </c>
      <c r="EO18" s="6">
        <f>EN18*0.000929</f>
        <v>0.22920214964987751</v>
      </c>
      <c r="EP18" s="10">
        <f t="shared" si="54"/>
        <v>246.49001168229577</v>
      </c>
      <c r="EQ18" s="1">
        <f t="shared" si="102"/>
        <v>231.03221383194563</v>
      </c>
      <c r="ER18" s="26">
        <v>15.686999999999999</v>
      </c>
      <c r="ES18" s="11">
        <f t="shared" si="55"/>
        <v>246.71921383194564</v>
      </c>
      <c r="ET18" s="6">
        <f>ES18*0.000929</f>
        <v>0.22920214964987751</v>
      </c>
      <c r="EU18" s="10">
        <f t="shared" si="56"/>
        <v>246.49001168229577</v>
      </c>
      <c r="EV18" s="1">
        <f t="shared" si="103"/>
        <v>231.03221383194563</v>
      </c>
      <c r="EW18" s="26">
        <v>15.686999999999999</v>
      </c>
      <c r="EX18" s="11">
        <f t="shared" si="57"/>
        <v>246.71921383194564</v>
      </c>
      <c r="EY18" s="6">
        <f>EX18*0.000929</f>
        <v>0.22920214964987751</v>
      </c>
      <c r="EZ18" s="10">
        <f t="shared" si="58"/>
        <v>246.49001168229577</v>
      </c>
      <c r="FA18" s="1">
        <f t="shared" si="104"/>
        <v>231.03221383194563</v>
      </c>
      <c r="FB18" s="26">
        <v>15.686999999999999</v>
      </c>
      <c r="FC18" s="11">
        <f t="shared" si="59"/>
        <v>246.71921383194564</v>
      </c>
      <c r="FD18" s="6">
        <f>FC18*0.000929</f>
        <v>0.22920214964987751</v>
      </c>
      <c r="FE18" s="10">
        <f t="shared" si="60"/>
        <v>246.49001168229577</v>
      </c>
      <c r="FF18" s="1">
        <f t="shared" si="105"/>
        <v>231.03221383194563</v>
      </c>
      <c r="FG18" s="26">
        <v>15.686999999999999</v>
      </c>
      <c r="FH18" s="11">
        <f t="shared" si="61"/>
        <v>246.71921383194564</v>
      </c>
      <c r="FI18" s="6">
        <f>FH18*0.000929</f>
        <v>0.22920214964987751</v>
      </c>
      <c r="FJ18" s="10">
        <f t="shared" si="62"/>
        <v>246.49001168229577</v>
      </c>
      <c r="FK18" s="1">
        <f t="shared" si="106"/>
        <v>231.03221383194563</v>
      </c>
      <c r="FL18" s="26">
        <v>15.686999999999999</v>
      </c>
      <c r="FM18" s="11">
        <f t="shared" si="63"/>
        <v>246.71921383194564</v>
      </c>
      <c r="FN18" s="6">
        <f>FM18*0.000929</f>
        <v>0.22920214964987751</v>
      </c>
      <c r="FO18" s="10">
        <f t="shared" si="64"/>
        <v>246.49001168229577</v>
      </c>
      <c r="FP18" s="1">
        <f t="shared" si="107"/>
        <v>231.03221383194563</v>
      </c>
      <c r="FQ18" s="26">
        <v>15.686999999999999</v>
      </c>
      <c r="FR18" s="11">
        <f t="shared" si="65"/>
        <v>246.71921383194564</v>
      </c>
      <c r="FS18" s="6">
        <f>FR18*0.000929</f>
        <v>0.22920214964987751</v>
      </c>
      <c r="FT18" s="10">
        <f t="shared" si="66"/>
        <v>246.49001168229577</v>
      </c>
      <c r="FU18" s="1">
        <f t="shared" si="108"/>
        <v>231.03221383194563</v>
      </c>
      <c r="FV18" s="26">
        <v>15.686999999999999</v>
      </c>
      <c r="FW18" s="11">
        <f t="shared" si="67"/>
        <v>246.71921383194564</v>
      </c>
      <c r="FX18" s="6">
        <f>FW18*0.000929</f>
        <v>0.22920214964987751</v>
      </c>
      <c r="FY18" s="10">
        <f t="shared" si="68"/>
        <v>246.49001168229577</v>
      </c>
      <c r="FZ18" s="1">
        <f t="shared" si="109"/>
        <v>231.03221383194563</v>
      </c>
      <c r="GA18" s="26">
        <v>15.686999999999999</v>
      </c>
      <c r="GB18" s="11">
        <f t="shared" si="69"/>
        <v>246.71921383194564</v>
      </c>
      <c r="GC18" s="6">
        <f>GB18*0.000929</f>
        <v>0.22920214964987751</v>
      </c>
      <c r="GD18" s="10">
        <f t="shared" si="70"/>
        <v>246.49001168229577</v>
      </c>
      <c r="GE18" s="1">
        <f t="shared" si="110"/>
        <v>231.03221383194563</v>
      </c>
    </row>
    <row r="19" spans="1:187" ht="15" x14ac:dyDescent="0.25">
      <c r="A19">
        <v>33</v>
      </c>
      <c r="B19">
        <v>209</v>
      </c>
      <c r="C19" s="26">
        <v>15.686999999999999</v>
      </c>
      <c r="D19">
        <f t="shared" si="0"/>
        <v>224.68700000000001</v>
      </c>
      <c r="E19" s="6">
        <f>D19*0.000929</f>
        <v>0.20873422300000002</v>
      </c>
      <c r="F19" s="9">
        <f t="shared" si="1"/>
        <v>224.47826577700002</v>
      </c>
      <c r="G19" s="4">
        <f t="shared" si="71"/>
        <v>224.47826577700002</v>
      </c>
      <c r="H19" s="27">
        <v>15.686999999999999</v>
      </c>
      <c r="I19" s="11">
        <f t="shared" si="2"/>
        <v>240.16526577700003</v>
      </c>
      <c r="J19" s="6">
        <f>I19*0.000929</f>
        <v>0.22311353190683303</v>
      </c>
      <c r="K19" s="10">
        <f t="shared" si="72"/>
        <v>239.94215224509318</v>
      </c>
      <c r="L19" s="12">
        <f t="shared" si="73"/>
        <v>238.94400938205217</v>
      </c>
      <c r="M19" s="27">
        <v>15.686999999999999</v>
      </c>
      <c r="N19" s="11">
        <f t="shared" si="3"/>
        <v>254.63100938205218</v>
      </c>
      <c r="O19" s="6">
        <f>N19*0.000929</f>
        <v>0.2365522077159265</v>
      </c>
      <c r="P19" s="10">
        <f t="shared" si="4"/>
        <v>254.39445717433625</v>
      </c>
      <c r="Q19" s="10">
        <f t="shared" si="74"/>
        <v>255.8842972632882</v>
      </c>
      <c r="R19" s="27">
        <v>15.686999999999999</v>
      </c>
      <c r="S19" s="11">
        <f t="shared" si="5"/>
        <v>271.57129726328822</v>
      </c>
      <c r="T19" s="6">
        <f>S19*0.000929</f>
        <v>0.25228973515759479</v>
      </c>
      <c r="U19" s="10">
        <f t="shared" si="6"/>
        <v>271.31900752813061</v>
      </c>
      <c r="V19" s="12">
        <f t="shared" si="75"/>
        <v>266.87460813810731</v>
      </c>
      <c r="W19" s="26">
        <v>15.686999999999999</v>
      </c>
      <c r="X19" s="11">
        <f t="shared" si="7"/>
        <v>282.56160813810732</v>
      </c>
      <c r="Y19" s="6">
        <f>X19*0.000929</f>
        <v>0.26249973396030168</v>
      </c>
      <c r="Z19" s="10">
        <f t="shared" si="8"/>
        <v>282.29910840414703</v>
      </c>
      <c r="AA19" s="10">
        <f t="shared" si="76"/>
        <v>282.84006162665992</v>
      </c>
      <c r="AB19" s="26">
        <v>15.686999999999999</v>
      </c>
      <c r="AC19" s="11">
        <f t="shared" si="9"/>
        <v>298.52706162665993</v>
      </c>
      <c r="AD19" s="6">
        <f>AC19*0.000929</f>
        <v>0.27733164025116708</v>
      </c>
      <c r="AE19" s="10">
        <f t="shared" si="10"/>
        <v>298.24972998640874</v>
      </c>
      <c r="AF19" s="1">
        <f t="shared" si="77"/>
        <v>299.78962051914436</v>
      </c>
      <c r="AG19" s="26">
        <v>15.686999999999999</v>
      </c>
      <c r="AH19" s="11">
        <f t="shared" si="11"/>
        <v>315.47662051914438</v>
      </c>
      <c r="AI19" s="6">
        <f>AH19*0.000929</f>
        <v>0.29307778046228511</v>
      </c>
      <c r="AJ19" s="10">
        <f t="shared" si="12"/>
        <v>315.18354273868209</v>
      </c>
      <c r="AK19" s="10">
        <f t="shared" si="78"/>
        <v>316.72680623363726</v>
      </c>
      <c r="AL19" s="26">
        <v>15.686999999999999</v>
      </c>
      <c r="AM19" s="11">
        <f t="shared" si="13"/>
        <v>332.41380623363727</v>
      </c>
      <c r="AN19" s="6">
        <f>AM19*0.000929</f>
        <v>0.30881242599104902</v>
      </c>
      <c r="AO19" s="10">
        <f t="shared" si="14"/>
        <v>332.10499380764622</v>
      </c>
      <c r="AP19" s="4">
        <f t="shared" si="79"/>
        <v>333.65162780255855</v>
      </c>
      <c r="AQ19" s="26">
        <v>15.686999999999999</v>
      </c>
      <c r="AR19" s="11">
        <f t="shared" si="15"/>
        <v>349.33862780255856</v>
      </c>
      <c r="AS19" s="6">
        <f>AR19*0.000929</f>
        <v>0.32453558522857689</v>
      </c>
      <c r="AT19" s="10">
        <f t="shared" si="16"/>
        <v>349.01409221732996</v>
      </c>
      <c r="AU19" s="10">
        <f t="shared" si="80"/>
        <v>335.70113580421059</v>
      </c>
      <c r="AV19" s="26">
        <v>15.686999999999999</v>
      </c>
      <c r="AW19" s="11">
        <f t="shared" si="17"/>
        <v>351.38813580421061</v>
      </c>
      <c r="AX19" s="6">
        <f>AW19*0.000929</f>
        <v>0.32643957816211167</v>
      </c>
      <c r="AY19" s="10">
        <f t="shared" si="18"/>
        <v>351.06169622604847</v>
      </c>
      <c r="AZ19" s="1">
        <f t="shared" si="81"/>
        <v>352.64449295515408</v>
      </c>
      <c r="BA19" s="26">
        <v>15.686999999999999</v>
      </c>
      <c r="BB19" s="11">
        <f t="shared" si="19"/>
        <v>368.33149295515409</v>
      </c>
      <c r="BC19" s="6">
        <f>BB19*0.000929</f>
        <v>0.34217995695533815</v>
      </c>
      <c r="BD19" s="10">
        <f t="shared" si="20"/>
        <v>367.98931299819873</v>
      </c>
      <c r="BE19" s="1">
        <f t="shared" si="82"/>
        <v>369.57798907223565</v>
      </c>
      <c r="BF19" s="26">
        <v>15.686999999999999</v>
      </c>
      <c r="BG19" s="11">
        <f t="shared" si="21"/>
        <v>385.26498907223566</v>
      </c>
      <c r="BH19" s="6">
        <f>BG19*0.000929</f>
        <v>0.35791117484810692</v>
      </c>
      <c r="BI19" s="10">
        <f t="shared" si="22"/>
        <v>384.90707789738758</v>
      </c>
      <c r="BJ19" s="1">
        <f t="shared" si="83"/>
        <v>385.51035987106587</v>
      </c>
      <c r="BK19" s="26">
        <v>15.686999999999999</v>
      </c>
      <c r="BL19" s="11">
        <f t="shared" si="23"/>
        <v>401.19735987106588</v>
      </c>
      <c r="BM19" s="6">
        <f>BL19*0.000929</f>
        <v>0.37271234732022024</v>
      </c>
      <c r="BN19" s="10">
        <f t="shared" si="24"/>
        <v>400.82464752374568</v>
      </c>
      <c r="BO19" s="1">
        <f t="shared" si="84"/>
        <v>394.28420281509602</v>
      </c>
      <c r="BP19" s="26">
        <v>15.686999999999999</v>
      </c>
      <c r="BQ19" s="11">
        <f t="shared" si="25"/>
        <v>409.97120281509604</v>
      </c>
      <c r="BR19" s="6">
        <f>BQ19*0.000929</f>
        <v>0.3808632474152242</v>
      </c>
      <c r="BS19" s="10">
        <f t="shared" si="26"/>
        <v>409.59033956768081</v>
      </c>
      <c r="BT19" s="1">
        <f t="shared" si="85"/>
        <v>258.50310247899836</v>
      </c>
      <c r="BU19" s="26">
        <v>15.686999999999999</v>
      </c>
      <c r="BV19" s="11">
        <f t="shared" si="27"/>
        <v>274.19010247899837</v>
      </c>
      <c r="BW19" s="6">
        <f>BV19*0.000929</f>
        <v>0.2547226052029895</v>
      </c>
      <c r="BX19" s="10">
        <f t="shared" si="28"/>
        <v>273.9353798737954</v>
      </c>
      <c r="BY19" s="1">
        <f t="shared" si="86"/>
        <v>267.35937667907126</v>
      </c>
      <c r="BZ19" s="26">
        <v>15.686999999999999</v>
      </c>
      <c r="CA19" s="11">
        <f t="shared" si="29"/>
        <v>283.04637667907127</v>
      </c>
      <c r="CB19" s="6">
        <f>CA19*0.000929</f>
        <v>0.26295008393485725</v>
      </c>
      <c r="CC19" s="10">
        <f t="shared" si="30"/>
        <v>282.7834265951364</v>
      </c>
      <c r="CD19" s="1">
        <f t="shared" si="87"/>
        <v>276.21183382496395</v>
      </c>
      <c r="CE19" s="26">
        <v>15.686999999999999</v>
      </c>
      <c r="CF19" s="11">
        <f t="shared" si="31"/>
        <v>291.89883382496396</v>
      </c>
      <c r="CG19" s="6">
        <f>CF19*0.000929</f>
        <v>0.27117401662339152</v>
      </c>
      <c r="CH19" s="10">
        <f t="shared" si="32"/>
        <v>291.62765980834058</v>
      </c>
      <c r="CI19" s="1">
        <f t="shared" si="88"/>
        <v>284.07148930850548</v>
      </c>
      <c r="CJ19" s="26">
        <v>15.686999999999999</v>
      </c>
      <c r="CK19" s="11">
        <f t="shared" si="33"/>
        <v>299.75848930850549</v>
      </c>
      <c r="CL19" s="6">
        <f>CK19*0.000929</f>
        <v>0.2784756365676016</v>
      </c>
      <c r="CM19" s="10">
        <f t="shared" si="34"/>
        <v>299.48001367193791</v>
      </c>
      <c r="CN19" s="1">
        <f t="shared" si="89"/>
        <v>246.49001168229577</v>
      </c>
      <c r="CO19" s="26">
        <v>15.686999999999999</v>
      </c>
      <c r="CP19" s="11">
        <f t="shared" si="35"/>
        <v>262.17701168229576</v>
      </c>
      <c r="CQ19" s="6">
        <f>CP19*0.000929</f>
        <v>0.24356244385285278</v>
      </c>
      <c r="CR19" s="10">
        <f t="shared" si="36"/>
        <v>261.9334492384429</v>
      </c>
      <c r="CS19" s="1">
        <f t="shared" si="90"/>
        <v>246.49001168229577</v>
      </c>
      <c r="CT19" s="26">
        <v>15.686999999999999</v>
      </c>
      <c r="CU19" s="11">
        <f t="shared" si="37"/>
        <v>262.17701168229576</v>
      </c>
      <c r="CV19" s="6">
        <f>CU19*0.000929</f>
        <v>0.24356244385285278</v>
      </c>
      <c r="CW19" s="10">
        <f t="shared" si="38"/>
        <v>261.9334492384429</v>
      </c>
      <c r="CX19" s="1">
        <f t="shared" si="91"/>
        <v>246.49001168229577</v>
      </c>
      <c r="CY19" s="26">
        <v>15.686999999999999</v>
      </c>
      <c r="CZ19" s="11">
        <f t="shared" si="39"/>
        <v>262.17701168229576</v>
      </c>
      <c r="DA19" s="6">
        <f>CZ19*0.000929</f>
        <v>0.24356244385285278</v>
      </c>
      <c r="DB19" s="10">
        <f t="shared" si="40"/>
        <v>261.9334492384429</v>
      </c>
      <c r="DC19" s="1">
        <f t="shared" si="92"/>
        <v>246.49001168229577</v>
      </c>
      <c r="DD19" s="26">
        <v>15.686999999999999</v>
      </c>
      <c r="DE19" s="11">
        <f t="shared" si="93"/>
        <v>262.17701168229576</v>
      </c>
      <c r="DF19" s="6">
        <f>DE19*0.000929</f>
        <v>0.24356244385285278</v>
      </c>
      <c r="DG19" s="10">
        <f t="shared" si="94"/>
        <v>261.9334492384429</v>
      </c>
      <c r="DH19" s="1">
        <f t="shared" si="95"/>
        <v>246.49001168229577</v>
      </c>
      <c r="DI19" s="26">
        <v>15.686999999999999</v>
      </c>
      <c r="DJ19" s="11">
        <f t="shared" si="41"/>
        <v>262.17701168229576</v>
      </c>
      <c r="DK19" s="6">
        <f>DJ19*0.000929</f>
        <v>0.24356244385285278</v>
      </c>
      <c r="DL19" s="10">
        <f t="shared" si="42"/>
        <v>261.9334492384429</v>
      </c>
      <c r="DM19" s="1">
        <f t="shared" si="96"/>
        <v>246.49001168229577</v>
      </c>
      <c r="DN19" s="26">
        <v>15.686999999999999</v>
      </c>
      <c r="DO19" s="11">
        <f t="shared" si="43"/>
        <v>262.17701168229576</v>
      </c>
      <c r="DP19" s="6">
        <f>DO19*0.000929</f>
        <v>0.24356244385285278</v>
      </c>
      <c r="DQ19" s="10">
        <f t="shared" si="44"/>
        <v>261.9334492384429</v>
      </c>
      <c r="DR19" s="1">
        <f t="shared" si="97"/>
        <v>246.49001168229577</v>
      </c>
      <c r="DS19" s="26">
        <v>15.686999999999999</v>
      </c>
      <c r="DT19" s="11">
        <f t="shared" si="45"/>
        <v>262.17701168229576</v>
      </c>
      <c r="DU19" s="6">
        <f>DT19*0.000929</f>
        <v>0.24356244385285278</v>
      </c>
      <c r="DV19" s="10">
        <f t="shared" si="46"/>
        <v>261.9334492384429</v>
      </c>
      <c r="DW19" s="1">
        <f t="shared" si="98"/>
        <v>246.49001168229577</v>
      </c>
      <c r="DX19" s="26">
        <v>15.686999999999999</v>
      </c>
      <c r="DY19" s="11">
        <f t="shared" si="47"/>
        <v>262.17701168229576</v>
      </c>
      <c r="DZ19" s="6">
        <f>DY19*0.000929</f>
        <v>0.24356244385285278</v>
      </c>
      <c r="EA19" s="10">
        <f t="shared" si="48"/>
        <v>261.9334492384429</v>
      </c>
      <c r="EB19" s="1">
        <f t="shared" si="99"/>
        <v>246.49001168229577</v>
      </c>
      <c r="EC19" s="26">
        <v>15.686999999999999</v>
      </c>
      <c r="ED19" s="11">
        <f t="shared" si="49"/>
        <v>262.17701168229576</v>
      </c>
      <c r="EE19" s="6">
        <f>ED19*0.000929</f>
        <v>0.24356244385285278</v>
      </c>
      <c r="EF19" s="10">
        <f t="shared" si="50"/>
        <v>261.9334492384429</v>
      </c>
      <c r="EG19" s="1">
        <f t="shared" si="100"/>
        <v>246.49001168229577</v>
      </c>
      <c r="EH19" s="26">
        <v>15.686999999999999</v>
      </c>
      <c r="EI19" s="11">
        <f t="shared" si="51"/>
        <v>262.17701168229576</v>
      </c>
      <c r="EJ19" s="6">
        <f>EI19*0.000929</f>
        <v>0.24356244385285278</v>
      </c>
      <c r="EK19" s="10">
        <f t="shared" si="52"/>
        <v>261.9334492384429</v>
      </c>
      <c r="EL19" s="1">
        <f t="shared" si="101"/>
        <v>246.49001168229577</v>
      </c>
      <c r="EM19" s="26">
        <v>15.686999999999999</v>
      </c>
      <c r="EN19" s="11">
        <f t="shared" si="53"/>
        <v>262.17701168229576</v>
      </c>
      <c r="EO19" s="6">
        <f>EN19*0.000929</f>
        <v>0.24356244385285278</v>
      </c>
      <c r="EP19" s="10">
        <f t="shared" si="54"/>
        <v>261.9334492384429</v>
      </c>
      <c r="EQ19" s="1">
        <f t="shared" si="102"/>
        <v>246.49001168229577</v>
      </c>
      <c r="ER19" s="26">
        <v>15.686999999999999</v>
      </c>
      <c r="ES19" s="11">
        <f t="shared" si="55"/>
        <v>262.17701168229576</v>
      </c>
      <c r="ET19" s="6">
        <f>ES19*0.000929</f>
        <v>0.24356244385285278</v>
      </c>
      <c r="EU19" s="10">
        <f t="shared" si="56"/>
        <v>261.9334492384429</v>
      </c>
      <c r="EV19" s="1">
        <f t="shared" si="103"/>
        <v>246.49001168229577</v>
      </c>
      <c r="EW19" s="26">
        <v>15.686999999999999</v>
      </c>
      <c r="EX19" s="11">
        <f t="shared" si="57"/>
        <v>262.17701168229576</v>
      </c>
      <c r="EY19" s="6">
        <f>EX19*0.000929</f>
        <v>0.24356244385285278</v>
      </c>
      <c r="EZ19" s="10">
        <f t="shared" si="58"/>
        <v>261.9334492384429</v>
      </c>
      <c r="FA19" s="1">
        <f t="shared" si="104"/>
        <v>246.49001168229577</v>
      </c>
      <c r="FB19" s="26">
        <v>15.686999999999999</v>
      </c>
      <c r="FC19" s="11">
        <f t="shared" si="59"/>
        <v>262.17701168229576</v>
      </c>
      <c r="FD19" s="6">
        <f>FC19*0.000929</f>
        <v>0.24356244385285278</v>
      </c>
      <c r="FE19" s="10">
        <f t="shared" si="60"/>
        <v>261.9334492384429</v>
      </c>
      <c r="FF19" s="1">
        <f t="shared" si="105"/>
        <v>246.49001168229577</v>
      </c>
      <c r="FG19" s="26">
        <v>15.686999999999999</v>
      </c>
      <c r="FH19" s="11">
        <f t="shared" si="61"/>
        <v>262.17701168229576</v>
      </c>
      <c r="FI19" s="6">
        <f>FH19*0.000929</f>
        <v>0.24356244385285278</v>
      </c>
      <c r="FJ19" s="10">
        <f t="shared" si="62"/>
        <v>261.9334492384429</v>
      </c>
      <c r="FK19" s="1">
        <f t="shared" si="106"/>
        <v>246.49001168229577</v>
      </c>
      <c r="FL19" s="26">
        <v>15.686999999999999</v>
      </c>
      <c r="FM19" s="11">
        <f t="shared" si="63"/>
        <v>262.17701168229576</v>
      </c>
      <c r="FN19" s="6">
        <f>FM19*0.000929</f>
        <v>0.24356244385285278</v>
      </c>
      <c r="FO19" s="10">
        <f t="shared" si="64"/>
        <v>261.9334492384429</v>
      </c>
      <c r="FP19" s="1">
        <f t="shared" si="107"/>
        <v>246.49001168229577</v>
      </c>
      <c r="FQ19" s="26">
        <v>15.686999999999999</v>
      </c>
      <c r="FR19" s="11">
        <f t="shared" si="65"/>
        <v>262.17701168229576</v>
      </c>
      <c r="FS19" s="6">
        <f>FR19*0.000929</f>
        <v>0.24356244385285278</v>
      </c>
      <c r="FT19" s="10">
        <f t="shared" si="66"/>
        <v>261.9334492384429</v>
      </c>
      <c r="FU19" s="1">
        <f t="shared" si="108"/>
        <v>246.49001168229577</v>
      </c>
      <c r="FV19" s="26">
        <v>15.686999999999999</v>
      </c>
      <c r="FW19" s="11">
        <f t="shared" si="67"/>
        <v>262.17701168229576</v>
      </c>
      <c r="FX19" s="6">
        <f>FW19*0.000929</f>
        <v>0.24356244385285278</v>
      </c>
      <c r="FY19" s="10">
        <f t="shared" si="68"/>
        <v>261.9334492384429</v>
      </c>
      <c r="FZ19" s="1">
        <f t="shared" si="109"/>
        <v>246.49001168229577</v>
      </c>
      <c r="GA19" s="26">
        <v>15.686999999999999</v>
      </c>
      <c r="GB19" s="11">
        <f t="shared" si="69"/>
        <v>262.17701168229576</v>
      </c>
      <c r="GC19" s="6">
        <f>GB19*0.000929</f>
        <v>0.24356244385285278</v>
      </c>
      <c r="GD19" s="10">
        <f t="shared" si="70"/>
        <v>261.9334492384429</v>
      </c>
      <c r="GE19" s="1">
        <f t="shared" si="110"/>
        <v>246.49001168229577</v>
      </c>
    </row>
    <row r="20" spans="1:187" ht="15" x14ac:dyDescent="0.25">
      <c r="A20">
        <v>34</v>
      </c>
      <c r="B20">
        <v>209</v>
      </c>
      <c r="C20" s="26">
        <v>15.686999999999999</v>
      </c>
      <c r="D20">
        <f t="shared" si="0"/>
        <v>224.68700000000001</v>
      </c>
      <c r="E20" s="6">
        <f>D20*0.000929</f>
        <v>0.20873422300000002</v>
      </c>
      <c r="F20" s="9">
        <f t="shared" si="1"/>
        <v>224.47826577700002</v>
      </c>
      <c r="G20" s="4">
        <f t="shared" si="71"/>
        <v>224.47826577700002</v>
      </c>
      <c r="H20" s="27">
        <v>15.686999999999999</v>
      </c>
      <c r="I20" s="11">
        <f t="shared" si="2"/>
        <v>240.16526577700003</v>
      </c>
      <c r="J20" s="6">
        <f>I20*0.000929</f>
        <v>0.22311353190683303</v>
      </c>
      <c r="K20" s="10">
        <f t="shared" si="72"/>
        <v>239.94215224509318</v>
      </c>
      <c r="L20" s="12">
        <f t="shared" si="73"/>
        <v>239.94215224509318</v>
      </c>
      <c r="M20" s="27">
        <v>15.686999999999999</v>
      </c>
      <c r="N20" s="11">
        <f t="shared" si="3"/>
        <v>255.6291522450932</v>
      </c>
      <c r="O20" s="6">
        <f>N20*0.000929</f>
        <v>0.23747948243569159</v>
      </c>
      <c r="P20" s="10">
        <f t="shared" si="4"/>
        <v>255.39167276265749</v>
      </c>
      <c r="Q20" s="10">
        <f t="shared" si="74"/>
        <v>254.39445717433625</v>
      </c>
      <c r="R20" s="27">
        <v>15.686999999999999</v>
      </c>
      <c r="S20" s="11">
        <f t="shared" si="5"/>
        <v>270.08145717433626</v>
      </c>
      <c r="T20" s="6">
        <f>S20*0.000929</f>
        <v>0.25090567371495842</v>
      </c>
      <c r="U20" s="10">
        <f t="shared" si="6"/>
        <v>269.83055150062131</v>
      </c>
      <c r="V20" s="12">
        <f t="shared" si="75"/>
        <v>271.31900752813061</v>
      </c>
      <c r="W20" s="26">
        <v>15.686999999999999</v>
      </c>
      <c r="X20" s="11">
        <f t="shared" si="7"/>
        <v>287.00600752813062</v>
      </c>
      <c r="Y20" s="6">
        <f>X20*0.000929</f>
        <v>0.26662858099363335</v>
      </c>
      <c r="Z20" s="10">
        <f t="shared" si="8"/>
        <v>286.73937894713697</v>
      </c>
      <c r="AA20" s="10">
        <f t="shared" si="76"/>
        <v>282.29910840414703</v>
      </c>
      <c r="AB20" s="26">
        <v>15.686999999999999</v>
      </c>
      <c r="AC20" s="11">
        <f t="shared" si="9"/>
        <v>297.98610840414705</v>
      </c>
      <c r="AD20" s="6">
        <f>AC20*0.000929</f>
        <v>0.27682909470745259</v>
      </c>
      <c r="AE20" s="10">
        <f t="shared" si="10"/>
        <v>297.70927930943958</v>
      </c>
      <c r="AF20" s="1">
        <f t="shared" si="77"/>
        <v>298.24972998640874</v>
      </c>
      <c r="AG20" s="26">
        <v>15.686999999999999</v>
      </c>
      <c r="AH20" s="11">
        <f t="shared" si="11"/>
        <v>313.93672998640875</v>
      </c>
      <c r="AI20" s="6">
        <f>AH20*0.000929</f>
        <v>0.29164722215737376</v>
      </c>
      <c r="AJ20" s="10">
        <f t="shared" si="12"/>
        <v>313.64508276425136</v>
      </c>
      <c r="AK20" s="10">
        <f t="shared" si="78"/>
        <v>315.18354273868209</v>
      </c>
      <c r="AL20" s="26">
        <v>15.686999999999999</v>
      </c>
      <c r="AM20" s="11">
        <f t="shared" si="13"/>
        <v>330.8705427386821</v>
      </c>
      <c r="AN20" s="6">
        <f>AM20*0.000929</f>
        <v>0.30737873420423567</v>
      </c>
      <c r="AO20" s="10">
        <f t="shared" si="14"/>
        <v>330.56316400447787</v>
      </c>
      <c r="AP20" s="4">
        <f t="shared" si="79"/>
        <v>332.10499380764622</v>
      </c>
      <c r="AQ20" s="26">
        <v>15.686999999999999</v>
      </c>
      <c r="AR20" s="11">
        <f t="shared" si="15"/>
        <v>347.79199380764624</v>
      </c>
      <c r="AS20" s="6">
        <f>AR20*0.000929</f>
        <v>0.32309876224730338</v>
      </c>
      <c r="AT20" s="10">
        <f t="shared" si="16"/>
        <v>347.46889504539894</v>
      </c>
      <c r="AU20" s="10">
        <f t="shared" si="80"/>
        <v>349.01409221732996</v>
      </c>
      <c r="AV20" s="26">
        <v>15.686999999999999</v>
      </c>
      <c r="AW20" s="11">
        <f t="shared" si="17"/>
        <v>364.70109221732997</v>
      </c>
      <c r="AX20" s="6">
        <f>AW20*0.000929</f>
        <v>0.33880731466989955</v>
      </c>
      <c r="AY20" s="10">
        <f t="shared" si="18"/>
        <v>364.36228490266006</v>
      </c>
      <c r="AZ20" s="1">
        <f t="shared" si="81"/>
        <v>351.06169622604847</v>
      </c>
      <c r="BA20" s="26">
        <v>15.686999999999999</v>
      </c>
      <c r="BB20" s="11">
        <f t="shared" si="19"/>
        <v>366.74869622604848</v>
      </c>
      <c r="BC20" s="6">
        <f>BB20*0.000929</f>
        <v>0.34070953879399907</v>
      </c>
      <c r="BD20" s="10">
        <f t="shared" si="20"/>
        <v>366.40798668725449</v>
      </c>
      <c r="BE20" s="1">
        <f t="shared" si="82"/>
        <v>367.98931299819873</v>
      </c>
      <c r="BF20" s="26">
        <v>15.686999999999999</v>
      </c>
      <c r="BG20" s="11">
        <f t="shared" si="21"/>
        <v>383.67631299819874</v>
      </c>
      <c r="BH20" s="6">
        <f>BG20*0.000929</f>
        <v>0.35643529477532665</v>
      </c>
      <c r="BI20" s="10">
        <f t="shared" si="22"/>
        <v>383.3198777034234</v>
      </c>
      <c r="BJ20" s="1">
        <f t="shared" si="83"/>
        <v>384.90707789738758</v>
      </c>
      <c r="BK20" s="26">
        <v>15.686999999999999</v>
      </c>
      <c r="BL20" s="11">
        <f t="shared" si="23"/>
        <v>400.59407789738759</v>
      </c>
      <c r="BM20" s="6">
        <f>BL20*0.000929</f>
        <v>0.37215189836667306</v>
      </c>
      <c r="BN20" s="10">
        <f t="shared" si="24"/>
        <v>400.22192599902093</v>
      </c>
      <c r="BO20" s="1">
        <f t="shared" si="84"/>
        <v>400.82464752374568</v>
      </c>
      <c r="BP20" s="26">
        <v>15.686999999999999</v>
      </c>
      <c r="BQ20" s="11">
        <f t="shared" si="25"/>
        <v>416.51164752374569</v>
      </c>
      <c r="BR20" s="6">
        <f>BQ20*0.000929</f>
        <v>0.38693932054955976</v>
      </c>
      <c r="BS20" s="10">
        <f t="shared" si="26"/>
        <v>416.12470820319612</v>
      </c>
      <c r="BT20" s="1">
        <f t="shared" si="85"/>
        <v>409.59033956768081</v>
      </c>
      <c r="BU20" s="26">
        <v>15.686999999999999</v>
      </c>
      <c r="BV20" s="11">
        <f t="shared" si="27"/>
        <v>425.27733956768083</v>
      </c>
      <c r="BW20" s="6">
        <f>BV20*0.000929</f>
        <v>0.39508264845837548</v>
      </c>
      <c r="BX20" s="10">
        <f t="shared" si="28"/>
        <v>424.88225691922247</v>
      </c>
      <c r="BY20" s="1">
        <f t="shared" si="86"/>
        <v>273.9353798737954</v>
      </c>
      <c r="BZ20" s="26">
        <v>15.686999999999999</v>
      </c>
      <c r="CA20" s="11">
        <f t="shared" si="29"/>
        <v>289.62237987379541</v>
      </c>
      <c r="CB20" s="6">
        <f>CA20*0.000929</f>
        <v>0.26905919090275593</v>
      </c>
      <c r="CC20" s="10">
        <f t="shared" si="30"/>
        <v>289.35332068289267</v>
      </c>
      <c r="CD20" s="1">
        <f t="shared" si="87"/>
        <v>282.7834265951364</v>
      </c>
      <c r="CE20" s="26">
        <v>15.686999999999999</v>
      </c>
      <c r="CF20" s="11">
        <f t="shared" si="31"/>
        <v>298.47042659513642</v>
      </c>
      <c r="CG20" s="6">
        <f>CF20*0.000929</f>
        <v>0.27727902630688173</v>
      </c>
      <c r="CH20" s="10">
        <f t="shared" si="32"/>
        <v>298.19314756882954</v>
      </c>
      <c r="CI20" s="1">
        <f t="shared" si="88"/>
        <v>291.62765980834058</v>
      </c>
      <c r="CJ20" s="26">
        <v>15.686999999999999</v>
      </c>
      <c r="CK20" s="11">
        <f t="shared" si="33"/>
        <v>307.31465980834059</v>
      </c>
      <c r="CL20" s="6">
        <f>CK20*0.000929</f>
        <v>0.28549531896194841</v>
      </c>
      <c r="CM20" s="10">
        <f t="shared" si="34"/>
        <v>307.02916448937867</v>
      </c>
      <c r="CN20" s="1">
        <f t="shared" si="89"/>
        <v>299.48001367193791</v>
      </c>
      <c r="CO20" s="26">
        <v>15.686999999999999</v>
      </c>
      <c r="CP20" s="11">
        <f t="shared" si="35"/>
        <v>315.16701367193792</v>
      </c>
      <c r="CQ20" s="6">
        <f>CP20*0.000929</f>
        <v>0.29279015570123035</v>
      </c>
      <c r="CR20" s="10">
        <f t="shared" si="36"/>
        <v>314.87422351623667</v>
      </c>
      <c r="CS20" s="1">
        <f t="shared" si="90"/>
        <v>261.9334492384429</v>
      </c>
      <c r="CT20" s="26">
        <v>15.686999999999999</v>
      </c>
      <c r="CU20" s="11">
        <f t="shared" si="37"/>
        <v>277.62044923844292</v>
      </c>
      <c r="CV20" s="6">
        <f>CU20*0.000929</f>
        <v>0.2579093973425135</v>
      </c>
      <c r="CW20" s="10">
        <f t="shared" si="38"/>
        <v>277.36253984110039</v>
      </c>
      <c r="CX20" s="1">
        <f t="shared" si="91"/>
        <v>261.9334492384429</v>
      </c>
      <c r="CY20" s="26">
        <v>15.686999999999999</v>
      </c>
      <c r="CZ20" s="11">
        <f t="shared" si="39"/>
        <v>277.62044923844292</v>
      </c>
      <c r="DA20" s="6">
        <f>CZ20*0.000929</f>
        <v>0.2579093973425135</v>
      </c>
      <c r="DB20" s="10">
        <f t="shared" si="40"/>
        <v>277.36253984110039</v>
      </c>
      <c r="DC20" s="1">
        <f t="shared" si="92"/>
        <v>261.9334492384429</v>
      </c>
      <c r="DD20" s="26">
        <v>15.686999999999999</v>
      </c>
      <c r="DE20" s="11">
        <f t="shared" si="93"/>
        <v>277.62044923844292</v>
      </c>
      <c r="DF20" s="6">
        <f>DE20*0.000929</f>
        <v>0.2579093973425135</v>
      </c>
      <c r="DG20" s="10">
        <f t="shared" si="94"/>
        <v>277.36253984110039</v>
      </c>
      <c r="DH20" s="1">
        <f t="shared" si="95"/>
        <v>261.9334492384429</v>
      </c>
      <c r="DI20" s="26">
        <v>15.686999999999999</v>
      </c>
      <c r="DJ20" s="11">
        <f t="shared" si="41"/>
        <v>277.62044923844292</v>
      </c>
      <c r="DK20" s="6">
        <f>DJ20*0.000929</f>
        <v>0.2579093973425135</v>
      </c>
      <c r="DL20" s="10">
        <f t="shared" si="42"/>
        <v>277.36253984110039</v>
      </c>
      <c r="DM20" s="1">
        <f t="shared" si="96"/>
        <v>261.9334492384429</v>
      </c>
      <c r="DN20" s="26">
        <v>15.686999999999999</v>
      </c>
      <c r="DO20" s="11">
        <f t="shared" si="43"/>
        <v>277.62044923844292</v>
      </c>
      <c r="DP20" s="6">
        <f>DO20*0.000929</f>
        <v>0.2579093973425135</v>
      </c>
      <c r="DQ20" s="10">
        <f t="shared" si="44"/>
        <v>277.36253984110039</v>
      </c>
      <c r="DR20" s="1">
        <f t="shared" si="97"/>
        <v>261.9334492384429</v>
      </c>
      <c r="DS20" s="26">
        <v>15.686999999999999</v>
      </c>
      <c r="DT20" s="11">
        <f t="shared" si="45"/>
        <v>277.62044923844292</v>
      </c>
      <c r="DU20" s="6">
        <f>DT20*0.000929</f>
        <v>0.2579093973425135</v>
      </c>
      <c r="DV20" s="10">
        <f t="shared" si="46"/>
        <v>277.36253984110039</v>
      </c>
      <c r="DW20" s="1">
        <f t="shared" si="98"/>
        <v>261.9334492384429</v>
      </c>
      <c r="DX20" s="26">
        <v>15.686999999999999</v>
      </c>
      <c r="DY20" s="11">
        <f t="shared" si="47"/>
        <v>277.62044923844292</v>
      </c>
      <c r="DZ20" s="6">
        <f>DY20*0.000929</f>
        <v>0.2579093973425135</v>
      </c>
      <c r="EA20" s="10">
        <f t="shared" si="48"/>
        <v>277.36253984110039</v>
      </c>
      <c r="EB20" s="1">
        <f t="shared" si="99"/>
        <v>261.9334492384429</v>
      </c>
      <c r="EC20" s="26">
        <v>15.686999999999999</v>
      </c>
      <c r="ED20" s="11">
        <f t="shared" si="49"/>
        <v>277.62044923844292</v>
      </c>
      <c r="EE20" s="6">
        <f>ED20*0.000929</f>
        <v>0.2579093973425135</v>
      </c>
      <c r="EF20" s="10">
        <f t="shared" si="50"/>
        <v>277.36253984110039</v>
      </c>
      <c r="EG20" s="1">
        <f t="shared" si="100"/>
        <v>261.9334492384429</v>
      </c>
      <c r="EH20" s="26">
        <v>15.686999999999999</v>
      </c>
      <c r="EI20" s="11">
        <f t="shared" si="51"/>
        <v>277.62044923844292</v>
      </c>
      <c r="EJ20" s="6">
        <f>EI20*0.000929</f>
        <v>0.2579093973425135</v>
      </c>
      <c r="EK20" s="10">
        <f t="shared" si="52"/>
        <v>277.36253984110039</v>
      </c>
      <c r="EL20" s="1">
        <f t="shared" si="101"/>
        <v>261.9334492384429</v>
      </c>
      <c r="EM20" s="26">
        <v>15.686999999999999</v>
      </c>
      <c r="EN20" s="11">
        <f t="shared" si="53"/>
        <v>277.62044923844292</v>
      </c>
      <c r="EO20" s="6">
        <f>EN20*0.000929</f>
        <v>0.2579093973425135</v>
      </c>
      <c r="EP20" s="10">
        <f t="shared" si="54"/>
        <v>277.36253984110039</v>
      </c>
      <c r="EQ20" s="1">
        <f t="shared" si="102"/>
        <v>261.9334492384429</v>
      </c>
      <c r="ER20" s="26">
        <v>15.686999999999999</v>
      </c>
      <c r="ES20" s="11">
        <f t="shared" si="55"/>
        <v>277.62044923844292</v>
      </c>
      <c r="ET20" s="6">
        <f>ES20*0.000929</f>
        <v>0.2579093973425135</v>
      </c>
      <c r="EU20" s="10">
        <f t="shared" si="56"/>
        <v>277.36253984110039</v>
      </c>
      <c r="EV20" s="1">
        <f t="shared" si="103"/>
        <v>261.9334492384429</v>
      </c>
      <c r="EW20" s="26">
        <v>15.686999999999999</v>
      </c>
      <c r="EX20" s="11">
        <f t="shared" si="57"/>
        <v>277.62044923844292</v>
      </c>
      <c r="EY20" s="6">
        <f>EX20*0.000929</f>
        <v>0.2579093973425135</v>
      </c>
      <c r="EZ20" s="10">
        <f t="shared" si="58"/>
        <v>277.36253984110039</v>
      </c>
      <c r="FA20" s="1">
        <f t="shared" si="104"/>
        <v>261.9334492384429</v>
      </c>
      <c r="FB20" s="26">
        <v>15.686999999999999</v>
      </c>
      <c r="FC20" s="11">
        <f t="shared" si="59"/>
        <v>277.62044923844292</v>
      </c>
      <c r="FD20" s="6">
        <f>FC20*0.000929</f>
        <v>0.2579093973425135</v>
      </c>
      <c r="FE20" s="10">
        <f t="shared" si="60"/>
        <v>277.36253984110039</v>
      </c>
      <c r="FF20" s="1">
        <f t="shared" si="105"/>
        <v>261.9334492384429</v>
      </c>
      <c r="FG20" s="26">
        <v>15.686999999999999</v>
      </c>
      <c r="FH20" s="11">
        <f t="shared" si="61"/>
        <v>277.62044923844292</v>
      </c>
      <c r="FI20" s="6">
        <f>FH20*0.000929</f>
        <v>0.2579093973425135</v>
      </c>
      <c r="FJ20" s="10">
        <f t="shared" si="62"/>
        <v>277.36253984110039</v>
      </c>
      <c r="FK20" s="1">
        <f t="shared" si="106"/>
        <v>261.9334492384429</v>
      </c>
      <c r="FL20" s="26">
        <v>15.686999999999999</v>
      </c>
      <c r="FM20" s="11">
        <f t="shared" si="63"/>
        <v>277.62044923844292</v>
      </c>
      <c r="FN20" s="6">
        <f>FM20*0.000929</f>
        <v>0.2579093973425135</v>
      </c>
      <c r="FO20" s="10">
        <f t="shared" si="64"/>
        <v>277.36253984110039</v>
      </c>
      <c r="FP20" s="1">
        <f t="shared" si="107"/>
        <v>261.9334492384429</v>
      </c>
      <c r="FQ20" s="26">
        <v>15.686999999999999</v>
      </c>
      <c r="FR20" s="11">
        <f t="shared" si="65"/>
        <v>277.62044923844292</v>
      </c>
      <c r="FS20" s="6">
        <f>FR20*0.000929</f>
        <v>0.2579093973425135</v>
      </c>
      <c r="FT20" s="10">
        <f t="shared" si="66"/>
        <v>277.36253984110039</v>
      </c>
      <c r="FU20" s="1">
        <f t="shared" si="108"/>
        <v>261.9334492384429</v>
      </c>
      <c r="FV20" s="26">
        <v>15.686999999999999</v>
      </c>
      <c r="FW20" s="11">
        <f t="shared" si="67"/>
        <v>277.62044923844292</v>
      </c>
      <c r="FX20" s="6">
        <f>FW20*0.000929</f>
        <v>0.2579093973425135</v>
      </c>
      <c r="FY20" s="10">
        <f t="shared" si="68"/>
        <v>277.36253984110039</v>
      </c>
      <c r="FZ20" s="1">
        <f t="shared" si="109"/>
        <v>261.9334492384429</v>
      </c>
      <c r="GA20" s="26">
        <v>15.686999999999999</v>
      </c>
      <c r="GB20" s="11">
        <f t="shared" si="69"/>
        <v>277.62044923844292</v>
      </c>
      <c r="GC20" s="6">
        <f>GB20*0.000929</f>
        <v>0.2579093973425135</v>
      </c>
      <c r="GD20" s="10">
        <f t="shared" si="70"/>
        <v>277.36253984110039</v>
      </c>
      <c r="GE20" s="1">
        <f t="shared" si="110"/>
        <v>261.9334492384429</v>
      </c>
    </row>
    <row r="21" spans="1:187" ht="15" x14ac:dyDescent="0.25">
      <c r="A21">
        <v>35</v>
      </c>
      <c r="B21">
        <v>205</v>
      </c>
      <c r="C21" s="26">
        <v>15.686999999999999</v>
      </c>
      <c r="D21">
        <f t="shared" si="0"/>
        <v>220.68700000000001</v>
      </c>
      <c r="E21" s="7">
        <f>D21*0.001355</f>
        <v>0.29903088500000002</v>
      </c>
      <c r="F21" s="9">
        <f t="shared" si="1"/>
        <v>220.387969115</v>
      </c>
      <c r="G21" s="4">
        <f t="shared" si="71"/>
        <v>224.47826577700002</v>
      </c>
      <c r="H21" s="27">
        <v>15.686999999999999</v>
      </c>
      <c r="I21" s="11">
        <f t="shared" si="2"/>
        <v>240.16526577700003</v>
      </c>
      <c r="J21" s="7">
        <f>I21*0.001355</f>
        <v>0.32542393512783507</v>
      </c>
      <c r="K21" s="10">
        <f t="shared" si="72"/>
        <v>239.83984184187219</v>
      </c>
      <c r="L21" s="12">
        <f t="shared" si="73"/>
        <v>239.94215224509318</v>
      </c>
      <c r="M21" s="27">
        <v>15.686999999999999</v>
      </c>
      <c r="N21" s="11">
        <f t="shared" si="3"/>
        <v>255.6291522450932</v>
      </c>
      <c r="O21" s="7">
        <f>N21*0.001355</f>
        <v>0.34637750129210132</v>
      </c>
      <c r="P21" s="10">
        <f t="shared" si="4"/>
        <v>255.2827747438011</v>
      </c>
      <c r="Q21" s="10">
        <f t="shared" si="74"/>
        <v>255.39167276265749</v>
      </c>
      <c r="R21" s="27">
        <v>15.686999999999999</v>
      </c>
      <c r="S21" s="11">
        <f t="shared" si="5"/>
        <v>271.0786727626575</v>
      </c>
      <c r="T21" s="7">
        <f>S21*0.001355</f>
        <v>0.36731160159340093</v>
      </c>
      <c r="U21" s="10">
        <f t="shared" si="6"/>
        <v>270.71136116106408</v>
      </c>
      <c r="V21" s="12">
        <f t="shared" si="75"/>
        <v>269.83055150062131</v>
      </c>
      <c r="W21" s="26">
        <v>15.686999999999999</v>
      </c>
      <c r="X21" s="11">
        <f t="shared" si="7"/>
        <v>285.51755150062132</v>
      </c>
      <c r="Y21" s="7">
        <f>X21*0.001355</f>
        <v>0.38687628228334192</v>
      </c>
      <c r="Z21" s="10">
        <f t="shared" si="8"/>
        <v>285.13067521833796</v>
      </c>
      <c r="AA21" s="10">
        <f t="shared" si="76"/>
        <v>286.73937894713697</v>
      </c>
      <c r="AB21" s="26">
        <v>15.686999999999999</v>
      </c>
      <c r="AC21" s="11">
        <f t="shared" si="9"/>
        <v>302.42637894713698</v>
      </c>
      <c r="AD21" s="7">
        <f>AC21*0.001355</f>
        <v>0.40978774347337066</v>
      </c>
      <c r="AE21" s="10">
        <f t="shared" si="10"/>
        <v>302.01659120366361</v>
      </c>
      <c r="AF21" s="1">
        <f t="shared" si="77"/>
        <v>297.70927930943958</v>
      </c>
      <c r="AG21" s="26">
        <v>15.686999999999999</v>
      </c>
      <c r="AH21" s="11">
        <f t="shared" si="11"/>
        <v>313.39627930943959</v>
      </c>
      <c r="AI21" s="7">
        <f>AH21*0.001355</f>
        <v>0.42465195846429066</v>
      </c>
      <c r="AJ21" s="10">
        <f t="shared" si="12"/>
        <v>312.97162735097533</v>
      </c>
      <c r="AK21" s="10">
        <f t="shared" si="78"/>
        <v>313.64508276425136</v>
      </c>
      <c r="AL21" s="26">
        <v>15.686999999999999</v>
      </c>
      <c r="AM21" s="11">
        <f t="shared" si="13"/>
        <v>329.33208276425137</v>
      </c>
      <c r="AN21" s="7">
        <f>AM21*0.001355</f>
        <v>0.44624497214556064</v>
      </c>
      <c r="AO21" s="10">
        <f t="shared" si="14"/>
        <v>328.8858377921058</v>
      </c>
      <c r="AP21" s="4">
        <f t="shared" si="79"/>
        <v>330.56316400447787</v>
      </c>
      <c r="AQ21" s="26">
        <v>15.686999999999999</v>
      </c>
      <c r="AR21" s="11">
        <f t="shared" si="15"/>
        <v>346.25016400447788</v>
      </c>
      <c r="AS21" s="7">
        <f>AR21*0.001355</f>
        <v>0.46916897222606757</v>
      </c>
      <c r="AT21" s="10">
        <f t="shared" si="16"/>
        <v>345.78099503225184</v>
      </c>
      <c r="AU21" s="10">
        <f t="shared" si="80"/>
        <v>347.46889504539894</v>
      </c>
      <c r="AV21" s="26">
        <v>15.686999999999999</v>
      </c>
      <c r="AW21" s="11">
        <f t="shared" si="17"/>
        <v>363.15589504539895</v>
      </c>
      <c r="AX21" s="7">
        <f>AW21*0.001355</f>
        <v>0.4920762377865156</v>
      </c>
      <c r="AY21" s="10">
        <f t="shared" si="18"/>
        <v>362.66381880761242</v>
      </c>
      <c r="AZ21" s="1">
        <f t="shared" si="81"/>
        <v>364.36228490266006</v>
      </c>
      <c r="BA21" s="26">
        <v>15.686999999999999</v>
      </c>
      <c r="BB21" s="11">
        <f t="shared" si="19"/>
        <v>380.04928490266008</v>
      </c>
      <c r="BC21" s="7">
        <f>BB21*0.001355</f>
        <v>0.51496678104310445</v>
      </c>
      <c r="BD21" s="10">
        <f t="shared" si="20"/>
        <v>379.53431812161699</v>
      </c>
      <c r="BE21" s="1">
        <f t="shared" si="82"/>
        <v>366.40798668725449</v>
      </c>
      <c r="BF21" s="26">
        <v>15.686999999999999</v>
      </c>
      <c r="BG21" s="11">
        <f t="shared" si="21"/>
        <v>382.0949866872545</v>
      </c>
      <c r="BH21" s="7">
        <f>BG21*0.001355</f>
        <v>0.51773870696122992</v>
      </c>
      <c r="BI21" s="10">
        <f t="shared" si="22"/>
        <v>381.57724798029329</v>
      </c>
      <c r="BJ21" s="1">
        <f t="shared" si="83"/>
        <v>383.3198777034234</v>
      </c>
      <c r="BK21" s="26">
        <v>15.686999999999999</v>
      </c>
      <c r="BL21" s="11">
        <f t="shared" si="23"/>
        <v>399.00687770342341</v>
      </c>
      <c r="BM21" s="7">
        <f>BL21*0.001355</f>
        <v>0.54065431928813878</v>
      </c>
      <c r="BN21" s="10">
        <f t="shared" si="24"/>
        <v>398.46622338413528</v>
      </c>
      <c r="BO21" s="1">
        <f t="shared" si="84"/>
        <v>400.22192599902093</v>
      </c>
      <c r="BP21" s="26">
        <v>15.686999999999999</v>
      </c>
      <c r="BQ21" s="11">
        <f t="shared" si="25"/>
        <v>415.90892599902094</v>
      </c>
      <c r="BR21" s="7">
        <f>BQ21*0.001355</f>
        <v>0.56355659472867337</v>
      </c>
      <c r="BS21" s="10">
        <f t="shared" si="26"/>
        <v>415.34536940429228</v>
      </c>
      <c r="BT21" s="1">
        <f t="shared" si="85"/>
        <v>416.12470820319612</v>
      </c>
      <c r="BU21" s="26">
        <v>15.686999999999999</v>
      </c>
      <c r="BV21" s="11">
        <f t="shared" si="27"/>
        <v>431.81170820319613</v>
      </c>
      <c r="BW21" s="7">
        <f>BV21*0.001355</f>
        <v>0.58510486461533084</v>
      </c>
      <c r="BX21" s="10">
        <f t="shared" si="28"/>
        <v>431.22660333858079</v>
      </c>
      <c r="BY21" s="1">
        <f t="shared" si="86"/>
        <v>424.88225691922247</v>
      </c>
      <c r="BZ21" s="26">
        <v>15.686999999999999</v>
      </c>
      <c r="CA21" s="11">
        <f t="shared" si="29"/>
        <v>440.56925691922248</v>
      </c>
      <c r="CB21" s="7">
        <f>CA21*0.001355</f>
        <v>0.59697134312554645</v>
      </c>
      <c r="CC21" s="10">
        <f t="shared" si="30"/>
        <v>439.97228557609691</v>
      </c>
      <c r="CD21" s="1">
        <f t="shared" si="87"/>
        <v>289.35332068289267</v>
      </c>
      <c r="CE21" s="26">
        <v>15.686999999999999</v>
      </c>
      <c r="CF21" s="11">
        <f t="shared" si="31"/>
        <v>305.04032068289268</v>
      </c>
      <c r="CG21" s="7">
        <f>CF21*0.001355</f>
        <v>0.41332963452531962</v>
      </c>
      <c r="CH21" s="10">
        <f t="shared" si="32"/>
        <v>304.62699104836736</v>
      </c>
      <c r="CI21" s="1">
        <f t="shared" si="88"/>
        <v>298.19314756882954</v>
      </c>
      <c r="CJ21" s="26">
        <v>15.686999999999999</v>
      </c>
      <c r="CK21" s="11">
        <f t="shared" si="33"/>
        <v>313.88014756882956</v>
      </c>
      <c r="CL21" s="7">
        <f>CK21*0.001355</f>
        <v>0.42530759995576406</v>
      </c>
      <c r="CM21" s="10">
        <f t="shared" si="34"/>
        <v>313.45483996887378</v>
      </c>
      <c r="CN21" s="1">
        <f t="shared" si="89"/>
        <v>307.02916448937867</v>
      </c>
      <c r="CO21" s="26">
        <v>15.686999999999999</v>
      </c>
      <c r="CP21" s="11">
        <f t="shared" si="35"/>
        <v>322.71616448937868</v>
      </c>
      <c r="CQ21" s="7">
        <f>CP21*0.001355</f>
        <v>0.43728040288310815</v>
      </c>
      <c r="CR21" s="10">
        <f t="shared" si="36"/>
        <v>322.27888408649557</v>
      </c>
      <c r="CS21" s="1">
        <f t="shared" si="90"/>
        <v>314.87422351623667</v>
      </c>
      <c r="CT21" s="26">
        <v>15.686999999999999</v>
      </c>
      <c r="CU21" s="11">
        <f t="shared" si="37"/>
        <v>330.56122351623668</v>
      </c>
      <c r="CV21" s="7">
        <f>CU21*0.001355</f>
        <v>0.44791045786450073</v>
      </c>
      <c r="CW21" s="10">
        <f t="shared" si="38"/>
        <v>330.11331305837217</v>
      </c>
      <c r="CX21" s="1">
        <f t="shared" si="91"/>
        <v>277.36253984110039</v>
      </c>
      <c r="CY21" s="26">
        <v>15.686999999999999</v>
      </c>
      <c r="CZ21" s="11">
        <f t="shared" si="39"/>
        <v>293.0495398411004</v>
      </c>
      <c r="DA21" s="7">
        <f>CZ21*0.001355</f>
        <v>0.39708212648469104</v>
      </c>
      <c r="DB21" s="10">
        <f t="shared" si="40"/>
        <v>292.65245771461571</v>
      </c>
      <c r="DC21" s="1">
        <f t="shared" si="92"/>
        <v>277.36253984110039</v>
      </c>
      <c r="DD21" s="26">
        <v>15.686999999999999</v>
      </c>
      <c r="DE21" s="11">
        <f t="shared" si="93"/>
        <v>293.0495398411004</v>
      </c>
      <c r="DF21" s="7">
        <f>DE21*0.001355</f>
        <v>0.39708212648469104</v>
      </c>
      <c r="DG21" s="10">
        <f t="shared" si="94"/>
        <v>292.65245771461571</v>
      </c>
      <c r="DH21" s="1">
        <f t="shared" si="95"/>
        <v>277.36253984110039</v>
      </c>
      <c r="DI21" s="26">
        <v>15.686999999999999</v>
      </c>
      <c r="DJ21" s="11">
        <f t="shared" si="41"/>
        <v>293.0495398411004</v>
      </c>
      <c r="DK21" s="7">
        <f>DJ21*0.001355</f>
        <v>0.39708212648469104</v>
      </c>
      <c r="DL21" s="10">
        <f t="shared" si="42"/>
        <v>292.65245771461571</v>
      </c>
      <c r="DM21" s="1">
        <f t="shared" si="96"/>
        <v>277.36253984110039</v>
      </c>
      <c r="DN21" s="26">
        <v>15.686999999999999</v>
      </c>
      <c r="DO21" s="11">
        <f t="shared" si="43"/>
        <v>293.0495398411004</v>
      </c>
      <c r="DP21" s="7">
        <f>DO21*0.001355</f>
        <v>0.39708212648469104</v>
      </c>
      <c r="DQ21" s="10">
        <f t="shared" si="44"/>
        <v>292.65245771461571</v>
      </c>
      <c r="DR21" s="1">
        <f t="shared" si="97"/>
        <v>277.36253984110039</v>
      </c>
      <c r="DS21" s="26">
        <v>15.686999999999999</v>
      </c>
      <c r="DT21" s="11">
        <f t="shared" si="45"/>
        <v>293.0495398411004</v>
      </c>
      <c r="DU21" s="7">
        <f>DT21*0.001355</f>
        <v>0.39708212648469104</v>
      </c>
      <c r="DV21" s="10">
        <f t="shared" si="46"/>
        <v>292.65245771461571</v>
      </c>
      <c r="DW21" s="1">
        <f t="shared" si="98"/>
        <v>277.36253984110039</v>
      </c>
      <c r="DX21" s="26">
        <v>15.686999999999999</v>
      </c>
      <c r="DY21" s="11">
        <f t="shared" si="47"/>
        <v>293.0495398411004</v>
      </c>
      <c r="DZ21" s="7">
        <f>DY21*0.001355</f>
        <v>0.39708212648469104</v>
      </c>
      <c r="EA21" s="10">
        <f t="shared" si="48"/>
        <v>292.65245771461571</v>
      </c>
      <c r="EB21" s="1">
        <f t="shared" si="99"/>
        <v>277.36253984110039</v>
      </c>
      <c r="EC21" s="26">
        <v>15.686999999999999</v>
      </c>
      <c r="ED21" s="11">
        <f t="shared" si="49"/>
        <v>293.0495398411004</v>
      </c>
      <c r="EE21" s="7">
        <f>ED21*0.001355</f>
        <v>0.39708212648469104</v>
      </c>
      <c r="EF21" s="10">
        <f t="shared" si="50"/>
        <v>292.65245771461571</v>
      </c>
      <c r="EG21" s="1">
        <f t="shared" si="100"/>
        <v>277.36253984110039</v>
      </c>
      <c r="EH21" s="26">
        <v>15.686999999999999</v>
      </c>
      <c r="EI21" s="11">
        <f t="shared" si="51"/>
        <v>293.0495398411004</v>
      </c>
      <c r="EJ21" s="7">
        <f>EI21*0.001355</f>
        <v>0.39708212648469104</v>
      </c>
      <c r="EK21" s="10">
        <f t="shared" si="52"/>
        <v>292.65245771461571</v>
      </c>
      <c r="EL21" s="1">
        <f t="shared" si="101"/>
        <v>277.36253984110039</v>
      </c>
      <c r="EM21" s="26">
        <v>15.686999999999999</v>
      </c>
      <c r="EN21" s="11">
        <f t="shared" si="53"/>
        <v>293.0495398411004</v>
      </c>
      <c r="EO21" s="7">
        <f>EN21*0.001355</f>
        <v>0.39708212648469104</v>
      </c>
      <c r="EP21" s="10">
        <f t="shared" si="54"/>
        <v>292.65245771461571</v>
      </c>
      <c r="EQ21" s="1">
        <f t="shared" si="102"/>
        <v>277.36253984110039</v>
      </c>
      <c r="ER21" s="26">
        <v>15.686999999999999</v>
      </c>
      <c r="ES21" s="11">
        <f t="shared" si="55"/>
        <v>293.0495398411004</v>
      </c>
      <c r="ET21" s="7">
        <f>ES21*0.001355</f>
        <v>0.39708212648469104</v>
      </c>
      <c r="EU21" s="10">
        <f t="shared" si="56"/>
        <v>292.65245771461571</v>
      </c>
      <c r="EV21" s="1">
        <f t="shared" si="103"/>
        <v>277.36253984110039</v>
      </c>
      <c r="EW21" s="26">
        <v>15.686999999999999</v>
      </c>
      <c r="EX21" s="11">
        <f t="shared" si="57"/>
        <v>293.0495398411004</v>
      </c>
      <c r="EY21" s="7">
        <f>EX21*0.001355</f>
        <v>0.39708212648469104</v>
      </c>
      <c r="EZ21" s="10">
        <f t="shared" si="58"/>
        <v>292.65245771461571</v>
      </c>
      <c r="FA21" s="1">
        <f t="shared" si="104"/>
        <v>277.36253984110039</v>
      </c>
      <c r="FB21" s="26">
        <v>15.686999999999999</v>
      </c>
      <c r="FC21" s="11">
        <f t="shared" si="59"/>
        <v>293.0495398411004</v>
      </c>
      <c r="FD21" s="7">
        <f>FC21*0.001355</f>
        <v>0.39708212648469104</v>
      </c>
      <c r="FE21" s="10">
        <f t="shared" si="60"/>
        <v>292.65245771461571</v>
      </c>
      <c r="FF21" s="1">
        <f t="shared" si="105"/>
        <v>277.36253984110039</v>
      </c>
      <c r="FG21" s="26">
        <v>15.686999999999999</v>
      </c>
      <c r="FH21" s="11">
        <f t="shared" si="61"/>
        <v>293.0495398411004</v>
      </c>
      <c r="FI21" s="7">
        <f>FH21*0.001355</f>
        <v>0.39708212648469104</v>
      </c>
      <c r="FJ21" s="10">
        <f t="shared" si="62"/>
        <v>292.65245771461571</v>
      </c>
      <c r="FK21" s="1">
        <f t="shared" si="106"/>
        <v>277.36253984110039</v>
      </c>
      <c r="FL21" s="26">
        <v>15.686999999999999</v>
      </c>
      <c r="FM21" s="11">
        <f t="shared" si="63"/>
        <v>293.0495398411004</v>
      </c>
      <c r="FN21" s="7">
        <f>FM21*0.001355</f>
        <v>0.39708212648469104</v>
      </c>
      <c r="FO21" s="10">
        <f t="shared" si="64"/>
        <v>292.65245771461571</v>
      </c>
      <c r="FP21" s="1">
        <f t="shared" si="107"/>
        <v>277.36253984110039</v>
      </c>
      <c r="FQ21" s="26">
        <v>15.686999999999999</v>
      </c>
      <c r="FR21" s="11">
        <f t="shared" si="65"/>
        <v>293.0495398411004</v>
      </c>
      <c r="FS21" s="7">
        <f>FR21*0.001355</f>
        <v>0.39708212648469104</v>
      </c>
      <c r="FT21" s="10">
        <f t="shared" si="66"/>
        <v>292.65245771461571</v>
      </c>
      <c r="FU21" s="1">
        <f t="shared" si="108"/>
        <v>277.36253984110039</v>
      </c>
      <c r="FV21" s="26">
        <v>15.686999999999999</v>
      </c>
      <c r="FW21" s="11">
        <f t="shared" si="67"/>
        <v>293.0495398411004</v>
      </c>
      <c r="FX21" s="7">
        <f>FW21*0.001355</f>
        <v>0.39708212648469104</v>
      </c>
      <c r="FY21" s="10">
        <f t="shared" si="68"/>
        <v>292.65245771461571</v>
      </c>
      <c r="FZ21" s="1">
        <f t="shared" si="109"/>
        <v>277.36253984110039</v>
      </c>
      <c r="GA21" s="26">
        <v>15.686999999999999</v>
      </c>
      <c r="GB21" s="11">
        <f t="shared" si="69"/>
        <v>293.0495398411004</v>
      </c>
      <c r="GC21" s="7">
        <f>GB21*0.001355</f>
        <v>0.39708212648469104</v>
      </c>
      <c r="GD21" s="10">
        <f t="shared" si="70"/>
        <v>292.65245771461571</v>
      </c>
      <c r="GE21" s="1">
        <f t="shared" si="110"/>
        <v>277.36253984110039</v>
      </c>
    </row>
    <row r="22" spans="1:187" ht="15" x14ac:dyDescent="0.25">
      <c r="A22">
        <v>36</v>
      </c>
      <c r="B22">
        <v>205</v>
      </c>
      <c r="C22" s="26">
        <v>15.686999999999999</v>
      </c>
      <c r="D22">
        <f t="shared" si="0"/>
        <v>220.68700000000001</v>
      </c>
      <c r="E22" s="7">
        <f>D22*0.001355</f>
        <v>0.29903088500000002</v>
      </c>
      <c r="F22" s="9">
        <f t="shared" si="1"/>
        <v>220.387969115</v>
      </c>
      <c r="G22" s="4">
        <f t="shared" si="71"/>
        <v>220.387969115</v>
      </c>
      <c r="H22" s="27">
        <v>15.686999999999999</v>
      </c>
      <c r="I22" s="11">
        <f t="shared" si="2"/>
        <v>236.07496911500002</v>
      </c>
      <c r="J22" s="7">
        <f>I22*0.001355</f>
        <v>0.31988158315082504</v>
      </c>
      <c r="K22" s="10">
        <f t="shared" si="72"/>
        <v>235.7550875318492</v>
      </c>
      <c r="L22" s="12">
        <f t="shared" si="73"/>
        <v>239.83984184187219</v>
      </c>
      <c r="M22" s="27">
        <v>15.686999999999999</v>
      </c>
      <c r="N22" s="11">
        <f t="shared" si="3"/>
        <v>255.5268418418722</v>
      </c>
      <c r="O22" s="7">
        <f>N22*0.001355</f>
        <v>0.34623887069573683</v>
      </c>
      <c r="P22" s="10">
        <f t="shared" si="4"/>
        <v>255.18060297117646</v>
      </c>
      <c r="Q22" s="10">
        <f t="shared" si="74"/>
        <v>255.2827747438011</v>
      </c>
      <c r="R22" s="27">
        <v>15.686999999999999</v>
      </c>
      <c r="S22" s="11">
        <f t="shared" si="5"/>
        <v>270.96977474380111</v>
      </c>
      <c r="T22" s="7">
        <f>S22*0.001355</f>
        <v>0.36716404477785053</v>
      </c>
      <c r="U22" s="10">
        <f t="shared" si="6"/>
        <v>270.60261069902327</v>
      </c>
      <c r="V22" s="12">
        <f t="shared" si="75"/>
        <v>270.71136116106408</v>
      </c>
      <c r="W22" s="26">
        <v>15.686999999999999</v>
      </c>
      <c r="X22" s="11">
        <f t="shared" si="7"/>
        <v>286.39836116106409</v>
      </c>
      <c r="Y22" s="7">
        <f>X22*0.001355</f>
        <v>0.38806977937324189</v>
      </c>
      <c r="Z22" s="10">
        <f t="shared" si="8"/>
        <v>286.01029138169082</v>
      </c>
      <c r="AA22" s="10">
        <f t="shared" si="76"/>
        <v>285.13067521833796</v>
      </c>
      <c r="AB22" s="26">
        <v>15.686999999999999</v>
      </c>
      <c r="AC22" s="11">
        <f t="shared" si="9"/>
        <v>300.81767521833797</v>
      </c>
      <c r="AD22" s="7">
        <f>AC22*0.001355</f>
        <v>0.40760794992084798</v>
      </c>
      <c r="AE22" s="10">
        <f t="shared" si="10"/>
        <v>300.41006726841709</v>
      </c>
      <c r="AF22" s="1">
        <f t="shared" si="77"/>
        <v>302.01659120366361</v>
      </c>
      <c r="AG22" s="26">
        <v>15.686999999999999</v>
      </c>
      <c r="AH22" s="11">
        <f t="shared" si="11"/>
        <v>317.70359120366362</v>
      </c>
      <c r="AI22" s="7">
        <f>AH22*0.001355</f>
        <v>0.43048836608096425</v>
      </c>
      <c r="AJ22" s="10">
        <f t="shared" si="12"/>
        <v>317.27310283758266</v>
      </c>
      <c r="AK22" s="10">
        <f t="shared" si="78"/>
        <v>312.97162735097533</v>
      </c>
      <c r="AL22" s="26">
        <v>15.686999999999999</v>
      </c>
      <c r="AM22" s="11">
        <f t="shared" si="13"/>
        <v>328.65862735097534</v>
      </c>
      <c r="AN22" s="7">
        <f>AM22*0.001355</f>
        <v>0.4453324400605716</v>
      </c>
      <c r="AO22" s="10">
        <f t="shared" si="14"/>
        <v>328.21329491091478</v>
      </c>
      <c r="AP22" s="4">
        <f t="shared" si="79"/>
        <v>328.8858377921058</v>
      </c>
      <c r="AQ22" s="26">
        <v>15.686999999999999</v>
      </c>
      <c r="AR22" s="11">
        <f t="shared" si="15"/>
        <v>344.57283779210582</v>
      </c>
      <c r="AS22" s="7">
        <f>AR22*0.001355</f>
        <v>0.46689619520830339</v>
      </c>
      <c r="AT22" s="10">
        <f t="shared" si="16"/>
        <v>344.10594159689754</v>
      </c>
      <c r="AU22" s="10">
        <f t="shared" si="80"/>
        <v>345.78099503225184</v>
      </c>
      <c r="AV22" s="26">
        <v>15.686999999999999</v>
      </c>
      <c r="AW22" s="11">
        <f t="shared" si="17"/>
        <v>361.46799503225185</v>
      </c>
      <c r="AX22" s="7">
        <f>AW22*0.001355</f>
        <v>0.48978913326870127</v>
      </c>
      <c r="AY22" s="10">
        <f t="shared" si="18"/>
        <v>360.97820589898316</v>
      </c>
      <c r="AZ22" s="1">
        <f t="shared" si="81"/>
        <v>362.66381880761242</v>
      </c>
      <c r="BA22" s="26">
        <v>15.686999999999999</v>
      </c>
      <c r="BB22" s="11">
        <f t="shared" si="19"/>
        <v>378.35081880761243</v>
      </c>
      <c r="BC22" s="7">
        <f>BB22*0.001355</f>
        <v>0.51266535948431491</v>
      </c>
      <c r="BD22" s="10">
        <f t="shared" si="20"/>
        <v>377.83815344812814</v>
      </c>
      <c r="BE22" s="1">
        <f t="shared" si="82"/>
        <v>379.53431812161699</v>
      </c>
      <c r="BF22" s="26">
        <v>15.686999999999999</v>
      </c>
      <c r="BG22" s="11">
        <f t="shared" si="21"/>
        <v>395.221318121617</v>
      </c>
      <c r="BH22" s="7">
        <f>BG22*0.001355</f>
        <v>0.53552488605479109</v>
      </c>
      <c r="BI22" s="10">
        <f t="shared" si="22"/>
        <v>394.68579323556219</v>
      </c>
      <c r="BJ22" s="1">
        <f t="shared" si="83"/>
        <v>381.57724798029329</v>
      </c>
      <c r="BK22" s="26">
        <v>15.686999999999999</v>
      </c>
      <c r="BL22" s="11">
        <f t="shared" si="23"/>
        <v>397.26424798029331</v>
      </c>
      <c r="BM22" s="7">
        <f>BL22*0.001355</f>
        <v>0.53829305601329747</v>
      </c>
      <c r="BN22" s="10">
        <f t="shared" si="24"/>
        <v>396.72595492428002</v>
      </c>
      <c r="BO22" s="1">
        <f t="shared" si="84"/>
        <v>398.46622338413528</v>
      </c>
      <c r="BP22" s="26">
        <v>15.686999999999999</v>
      </c>
      <c r="BQ22" s="11">
        <f t="shared" si="25"/>
        <v>414.15322338413529</v>
      </c>
      <c r="BR22" s="7">
        <f>BQ22*0.001355</f>
        <v>0.56117761768550334</v>
      </c>
      <c r="BS22" s="10">
        <f t="shared" si="26"/>
        <v>413.59204576644976</v>
      </c>
      <c r="BT22" s="1">
        <f t="shared" si="85"/>
        <v>415.34536940429228</v>
      </c>
      <c r="BU22" s="26">
        <v>15.686999999999999</v>
      </c>
      <c r="BV22" s="11">
        <f t="shared" si="27"/>
        <v>431.0323694042923</v>
      </c>
      <c r="BW22" s="7">
        <f>BV22*0.001355</f>
        <v>0.58404886054281613</v>
      </c>
      <c r="BX22" s="10">
        <f t="shared" si="28"/>
        <v>430.4483205437495</v>
      </c>
      <c r="BY22" s="1">
        <f t="shared" si="86"/>
        <v>431.22660333858079</v>
      </c>
      <c r="BZ22" s="26">
        <v>15.686999999999999</v>
      </c>
      <c r="CA22" s="11">
        <f t="shared" si="29"/>
        <v>446.9136033385808</v>
      </c>
      <c r="CB22" s="7">
        <f>CA22*0.001355</f>
        <v>0.60556793252377705</v>
      </c>
      <c r="CC22" s="10">
        <f t="shared" si="30"/>
        <v>446.308035406057</v>
      </c>
      <c r="CD22" s="1">
        <f t="shared" si="87"/>
        <v>439.97228557609691</v>
      </c>
      <c r="CE22" s="26">
        <v>15.686999999999999</v>
      </c>
      <c r="CF22" s="11">
        <f t="shared" si="31"/>
        <v>455.65928557609692</v>
      </c>
      <c r="CG22" s="7">
        <f>CF22*0.001355</f>
        <v>0.61741833195561135</v>
      </c>
      <c r="CH22" s="10">
        <f t="shared" si="32"/>
        <v>455.04186724414132</v>
      </c>
      <c r="CI22" s="1">
        <f t="shared" si="88"/>
        <v>304.62699104836736</v>
      </c>
      <c r="CJ22" s="26">
        <v>15.686999999999999</v>
      </c>
      <c r="CK22" s="11">
        <f t="shared" si="33"/>
        <v>320.31399104836737</v>
      </c>
      <c r="CL22" s="7">
        <f>CK22*0.001355</f>
        <v>0.43402545787053781</v>
      </c>
      <c r="CM22" s="10">
        <f t="shared" si="34"/>
        <v>319.87996559049685</v>
      </c>
      <c r="CN22" s="1">
        <f t="shared" si="89"/>
        <v>313.45483996887378</v>
      </c>
      <c r="CO22" s="26">
        <v>15.686999999999999</v>
      </c>
      <c r="CP22" s="11">
        <f t="shared" si="35"/>
        <v>329.1418399688738</v>
      </c>
      <c r="CQ22" s="7">
        <f>CP22*0.001355</f>
        <v>0.44598719315782404</v>
      </c>
      <c r="CR22" s="10">
        <f t="shared" si="36"/>
        <v>328.69585277571599</v>
      </c>
      <c r="CS22" s="1">
        <f t="shared" si="90"/>
        <v>322.27888408649557</v>
      </c>
      <c r="CT22" s="26">
        <v>15.686999999999999</v>
      </c>
      <c r="CU22" s="11">
        <f t="shared" si="37"/>
        <v>337.96588408649558</v>
      </c>
      <c r="CV22" s="7">
        <f>CU22*0.001355</f>
        <v>0.45794377293720151</v>
      </c>
      <c r="CW22" s="10">
        <f t="shared" si="38"/>
        <v>337.50794031355838</v>
      </c>
      <c r="CX22" s="1">
        <f t="shared" si="91"/>
        <v>330.11331305837217</v>
      </c>
      <c r="CY22" s="26">
        <v>15.686999999999999</v>
      </c>
      <c r="CZ22" s="11">
        <f t="shared" si="39"/>
        <v>345.80031305837218</v>
      </c>
      <c r="DA22" s="7">
        <f>CZ22*0.001355</f>
        <v>0.46855942419409435</v>
      </c>
      <c r="DB22" s="10">
        <f t="shared" si="40"/>
        <v>345.33175363417809</v>
      </c>
      <c r="DC22" s="1">
        <f t="shared" si="92"/>
        <v>292.65245771461571</v>
      </c>
      <c r="DD22" s="26">
        <v>15.686999999999999</v>
      </c>
      <c r="DE22" s="11">
        <f t="shared" si="93"/>
        <v>308.33945771461572</v>
      </c>
      <c r="DF22" s="7">
        <f>DE22*0.001355</f>
        <v>0.41779996520330431</v>
      </c>
      <c r="DG22" s="10">
        <f t="shared" si="94"/>
        <v>307.92165774941242</v>
      </c>
      <c r="DH22" s="1">
        <f t="shared" si="95"/>
        <v>292.65245771461571</v>
      </c>
      <c r="DI22" s="26">
        <v>15.686999999999999</v>
      </c>
      <c r="DJ22" s="11">
        <f t="shared" si="41"/>
        <v>308.33945771461572</v>
      </c>
      <c r="DK22" s="7">
        <f>DJ22*0.001355</f>
        <v>0.41779996520330431</v>
      </c>
      <c r="DL22" s="10">
        <f t="shared" si="42"/>
        <v>307.92165774941242</v>
      </c>
      <c r="DM22" s="1">
        <f t="shared" si="96"/>
        <v>292.65245771461571</v>
      </c>
      <c r="DN22" s="26">
        <v>15.686999999999999</v>
      </c>
      <c r="DO22" s="11">
        <f t="shared" si="43"/>
        <v>308.33945771461572</v>
      </c>
      <c r="DP22" s="7">
        <f>DO22*0.001355</f>
        <v>0.41779996520330431</v>
      </c>
      <c r="DQ22" s="10">
        <f t="shared" si="44"/>
        <v>307.92165774941242</v>
      </c>
      <c r="DR22" s="1">
        <f t="shared" si="97"/>
        <v>292.65245771461571</v>
      </c>
      <c r="DS22" s="26">
        <v>15.686999999999999</v>
      </c>
      <c r="DT22" s="11">
        <f t="shared" si="45"/>
        <v>308.33945771461572</v>
      </c>
      <c r="DU22" s="7">
        <f>DT22*0.001355</f>
        <v>0.41779996520330431</v>
      </c>
      <c r="DV22" s="10">
        <f t="shared" si="46"/>
        <v>307.92165774941242</v>
      </c>
      <c r="DW22" s="1">
        <f t="shared" si="98"/>
        <v>292.65245771461571</v>
      </c>
      <c r="DX22" s="26">
        <v>15.686999999999999</v>
      </c>
      <c r="DY22" s="11">
        <f t="shared" si="47"/>
        <v>308.33945771461572</v>
      </c>
      <c r="DZ22" s="7">
        <f>DY22*0.001355</f>
        <v>0.41779996520330431</v>
      </c>
      <c r="EA22" s="10">
        <f t="shared" si="48"/>
        <v>307.92165774941242</v>
      </c>
      <c r="EB22" s="1">
        <f t="shared" si="99"/>
        <v>292.65245771461571</v>
      </c>
      <c r="EC22" s="26">
        <v>15.686999999999999</v>
      </c>
      <c r="ED22" s="11">
        <f t="shared" si="49"/>
        <v>308.33945771461572</v>
      </c>
      <c r="EE22" s="7">
        <f>ED22*0.001355</f>
        <v>0.41779996520330431</v>
      </c>
      <c r="EF22" s="10">
        <f t="shared" si="50"/>
        <v>307.92165774941242</v>
      </c>
      <c r="EG22" s="1">
        <f t="shared" si="100"/>
        <v>292.65245771461571</v>
      </c>
      <c r="EH22" s="26">
        <v>15.686999999999999</v>
      </c>
      <c r="EI22" s="11">
        <f t="shared" si="51"/>
        <v>308.33945771461572</v>
      </c>
      <c r="EJ22" s="7">
        <f>EI22*0.001355</f>
        <v>0.41779996520330431</v>
      </c>
      <c r="EK22" s="10">
        <f t="shared" si="52"/>
        <v>307.92165774941242</v>
      </c>
      <c r="EL22" s="1">
        <f t="shared" si="101"/>
        <v>292.65245771461571</v>
      </c>
      <c r="EM22" s="26">
        <v>15.686999999999999</v>
      </c>
      <c r="EN22" s="11">
        <f t="shared" si="53"/>
        <v>308.33945771461572</v>
      </c>
      <c r="EO22" s="7">
        <f>EN22*0.001355</f>
        <v>0.41779996520330431</v>
      </c>
      <c r="EP22" s="10">
        <f t="shared" si="54"/>
        <v>307.92165774941242</v>
      </c>
      <c r="EQ22" s="1">
        <f t="shared" si="102"/>
        <v>292.65245771461571</v>
      </c>
      <c r="ER22" s="26">
        <v>15.686999999999999</v>
      </c>
      <c r="ES22" s="11">
        <f t="shared" si="55"/>
        <v>308.33945771461572</v>
      </c>
      <c r="ET22" s="7">
        <f>ES22*0.001355</f>
        <v>0.41779996520330431</v>
      </c>
      <c r="EU22" s="10">
        <f t="shared" si="56"/>
        <v>307.92165774941242</v>
      </c>
      <c r="EV22" s="1">
        <f t="shared" si="103"/>
        <v>292.65245771461571</v>
      </c>
      <c r="EW22" s="26">
        <v>15.686999999999999</v>
      </c>
      <c r="EX22" s="11">
        <f t="shared" si="57"/>
        <v>308.33945771461572</v>
      </c>
      <c r="EY22" s="7">
        <f>EX22*0.001355</f>
        <v>0.41779996520330431</v>
      </c>
      <c r="EZ22" s="10">
        <f t="shared" si="58"/>
        <v>307.92165774941242</v>
      </c>
      <c r="FA22" s="1">
        <f t="shared" si="104"/>
        <v>292.65245771461571</v>
      </c>
      <c r="FB22" s="26">
        <v>15.686999999999999</v>
      </c>
      <c r="FC22" s="11">
        <f t="shared" si="59"/>
        <v>308.33945771461572</v>
      </c>
      <c r="FD22" s="7">
        <f>FC22*0.001355</f>
        <v>0.41779996520330431</v>
      </c>
      <c r="FE22" s="10">
        <f t="shared" si="60"/>
        <v>307.92165774941242</v>
      </c>
      <c r="FF22" s="1">
        <f t="shared" si="105"/>
        <v>292.65245771461571</v>
      </c>
      <c r="FG22" s="26">
        <v>15.686999999999999</v>
      </c>
      <c r="FH22" s="11">
        <f t="shared" si="61"/>
        <v>308.33945771461572</v>
      </c>
      <c r="FI22" s="7">
        <f>FH22*0.001355</f>
        <v>0.41779996520330431</v>
      </c>
      <c r="FJ22" s="10">
        <f t="shared" si="62"/>
        <v>307.92165774941242</v>
      </c>
      <c r="FK22" s="1">
        <f t="shared" si="106"/>
        <v>292.65245771461571</v>
      </c>
      <c r="FL22" s="26">
        <v>15.686999999999999</v>
      </c>
      <c r="FM22" s="11">
        <f t="shared" si="63"/>
        <v>308.33945771461572</v>
      </c>
      <c r="FN22" s="7">
        <f>FM22*0.001355</f>
        <v>0.41779996520330431</v>
      </c>
      <c r="FO22" s="10">
        <f t="shared" si="64"/>
        <v>307.92165774941242</v>
      </c>
      <c r="FP22" s="1">
        <f t="shared" si="107"/>
        <v>292.65245771461571</v>
      </c>
      <c r="FQ22" s="26">
        <v>15.686999999999999</v>
      </c>
      <c r="FR22" s="11">
        <f t="shared" si="65"/>
        <v>308.33945771461572</v>
      </c>
      <c r="FS22" s="7">
        <f>FR22*0.001355</f>
        <v>0.41779996520330431</v>
      </c>
      <c r="FT22" s="10">
        <f t="shared" si="66"/>
        <v>307.92165774941242</v>
      </c>
      <c r="FU22" s="1">
        <f t="shared" si="108"/>
        <v>292.65245771461571</v>
      </c>
      <c r="FV22" s="26">
        <v>15.686999999999999</v>
      </c>
      <c r="FW22" s="11">
        <f t="shared" si="67"/>
        <v>308.33945771461572</v>
      </c>
      <c r="FX22" s="7">
        <f>FW22*0.001355</f>
        <v>0.41779996520330431</v>
      </c>
      <c r="FY22" s="10">
        <f t="shared" si="68"/>
        <v>307.92165774941242</v>
      </c>
      <c r="FZ22" s="1">
        <f t="shared" si="109"/>
        <v>292.65245771461571</v>
      </c>
      <c r="GA22" s="26">
        <v>15.686999999999999</v>
      </c>
      <c r="GB22" s="11">
        <f t="shared" si="69"/>
        <v>308.33945771461572</v>
      </c>
      <c r="GC22" s="7">
        <f>GB22*0.001355</f>
        <v>0.41779996520330431</v>
      </c>
      <c r="GD22" s="10">
        <f t="shared" si="70"/>
        <v>307.92165774941242</v>
      </c>
      <c r="GE22" s="1">
        <f t="shared" si="110"/>
        <v>292.65245771461571</v>
      </c>
    </row>
    <row r="23" spans="1:187" ht="15" x14ac:dyDescent="0.25">
      <c r="A23">
        <v>37</v>
      </c>
      <c r="B23">
        <v>205</v>
      </c>
      <c r="C23" s="26">
        <v>15.686999999999999</v>
      </c>
      <c r="D23">
        <f t="shared" si="0"/>
        <v>220.68700000000001</v>
      </c>
      <c r="E23" s="7">
        <f>D23*0.001355</f>
        <v>0.29903088500000002</v>
      </c>
      <c r="F23" s="9">
        <f t="shared" si="1"/>
        <v>220.387969115</v>
      </c>
      <c r="G23" s="4">
        <f t="shared" si="71"/>
        <v>220.387969115</v>
      </c>
      <c r="H23" s="27">
        <v>15.686999999999999</v>
      </c>
      <c r="I23" s="11">
        <f t="shared" si="2"/>
        <v>236.07496911500002</v>
      </c>
      <c r="J23" s="7">
        <f>I23*0.001355</f>
        <v>0.31988158315082504</v>
      </c>
      <c r="K23" s="10">
        <f t="shared" si="72"/>
        <v>235.7550875318492</v>
      </c>
      <c r="L23" s="12">
        <f t="shared" si="73"/>
        <v>235.7550875318492</v>
      </c>
      <c r="M23" s="27">
        <v>15.686999999999999</v>
      </c>
      <c r="N23" s="11">
        <f t="shared" si="3"/>
        <v>251.44208753184921</v>
      </c>
      <c r="O23" s="7">
        <f>N23*0.001355</f>
        <v>0.34070402860565568</v>
      </c>
      <c r="P23" s="10">
        <f t="shared" si="4"/>
        <v>251.10138350324357</v>
      </c>
      <c r="Q23" s="10">
        <f t="shared" si="74"/>
        <v>255.18060297117646</v>
      </c>
      <c r="R23" s="27">
        <v>15.686999999999999</v>
      </c>
      <c r="S23" s="11">
        <f t="shared" si="5"/>
        <v>270.86760297117644</v>
      </c>
      <c r="T23" s="7">
        <f>S23*0.001355</f>
        <v>0.36702560202594409</v>
      </c>
      <c r="U23" s="10">
        <f t="shared" si="6"/>
        <v>270.50057736915051</v>
      </c>
      <c r="V23" s="12">
        <f t="shared" si="75"/>
        <v>270.60261069902327</v>
      </c>
      <c r="W23" s="26">
        <v>15.686999999999999</v>
      </c>
      <c r="X23" s="11">
        <f t="shared" si="7"/>
        <v>286.28961069902329</v>
      </c>
      <c r="Y23" s="7">
        <f>X23*0.001355</f>
        <v>0.38792242249717657</v>
      </c>
      <c r="Z23" s="10">
        <f t="shared" si="8"/>
        <v>285.9016882765261</v>
      </c>
      <c r="AA23" s="10">
        <f t="shared" si="76"/>
        <v>286.01029138169082</v>
      </c>
      <c r="AB23" s="26">
        <v>15.686999999999999</v>
      </c>
      <c r="AC23" s="11">
        <f t="shared" si="9"/>
        <v>301.69729138169083</v>
      </c>
      <c r="AD23" s="7">
        <f>AC23*0.001355</f>
        <v>0.4087998298221911</v>
      </c>
      <c r="AE23" s="10">
        <f t="shared" si="10"/>
        <v>301.28849155186862</v>
      </c>
      <c r="AF23" s="1">
        <f t="shared" si="77"/>
        <v>300.41006726841709</v>
      </c>
      <c r="AG23" s="26">
        <v>15.686999999999999</v>
      </c>
      <c r="AH23" s="11">
        <f t="shared" si="11"/>
        <v>316.09706726841711</v>
      </c>
      <c r="AI23" s="7">
        <f>AH23*0.001355</f>
        <v>0.42831152614870521</v>
      </c>
      <c r="AJ23" s="10">
        <f t="shared" si="12"/>
        <v>315.66875574226839</v>
      </c>
      <c r="AK23" s="10">
        <f t="shared" si="78"/>
        <v>317.27310283758266</v>
      </c>
      <c r="AL23" s="26">
        <v>15.686999999999999</v>
      </c>
      <c r="AM23" s="11">
        <f t="shared" si="13"/>
        <v>332.96010283758267</v>
      </c>
      <c r="AN23" s="7">
        <f>AM23*0.001355</f>
        <v>0.45116093934492452</v>
      </c>
      <c r="AO23" s="10">
        <f t="shared" si="14"/>
        <v>332.50894189823777</v>
      </c>
      <c r="AP23" s="4">
        <f t="shared" si="79"/>
        <v>328.21329491091478</v>
      </c>
      <c r="AQ23" s="26">
        <v>15.686999999999999</v>
      </c>
      <c r="AR23" s="11">
        <f t="shared" si="15"/>
        <v>343.90029491091479</v>
      </c>
      <c r="AS23" s="7">
        <f>AR23*0.001355</f>
        <v>0.46598489960428957</v>
      </c>
      <c r="AT23" s="10">
        <f t="shared" si="16"/>
        <v>343.43431001131052</v>
      </c>
      <c r="AU23" s="10">
        <f t="shared" si="80"/>
        <v>344.10594159689754</v>
      </c>
      <c r="AV23" s="26">
        <v>15.686999999999999</v>
      </c>
      <c r="AW23" s="11">
        <f t="shared" si="17"/>
        <v>359.79294159689755</v>
      </c>
      <c r="AX23" s="7">
        <f>AW23*0.001355</f>
        <v>0.4875194358637962</v>
      </c>
      <c r="AY23" s="10">
        <f t="shared" si="18"/>
        <v>359.30542216103373</v>
      </c>
      <c r="AZ23" s="1">
        <f t="shared" si="81"/>
        <v>360.97820589898316</v>
      </c>
      <c r="BA23" s="26">
        <v>15.686999999999999</v>
      </c>
      <c r="BB23" s="11">
        <f t="shared" si="19"/>
        <v>376.66520589898317</v>
      </c>
      <c r="BC23" s="7">
        <f>BB23*0.001355</f>
        <v>0.51038135399312223</v>
      </c>
      <c r="BD23" s="10">
        <f t="shared" si="20"/>
        <v>376.15482454499005</v>
      </c>
      <c r="BE23" s="1">
        <f t="shared" si="82"/>
        <v>377.83815344812814</v>
      </c>
      <c r="BF23" s="26">
        <v>15.686999999999999</v>
      </c>
      <c r="BG23" s="11">
        <f t="shared" si="21"/>
        <v>393.52515344812815</v>
      </c>
      <c r="BH23" s="7">
        <f>BG23*0.001355</f>
        <v>0.5332265829222137</v>
      </c>
      <c r="BI23" s="10">
        <f t="shared" si="22"/>
        <v>392.99192686520593</v>
      </c>
      <c r="BJ23" s="1">
        <f t="shared" si="83"/>
        <v>394.68579323556219</v>
      </c>
      <c r="BK23" s="26">
        <v>15.686999999999999</v>
      </c>
      <c r="BL23" s="11">
        <f t="shared" si="23"/>
        <v>410.3727932355622</v>
      </c>
      <c r="BM23" s="7">
        <f>BL23*0.001355</f>
        <v>0.55605513483418678</v>
      </c>
      <c r="BN23" s="10">
        <f t="shared" si="24"/>
        <v>409.816738100728</v>
      </c>
      <c r="BO23" s="1">
        <f t="shared" si="84"/>
        <v>396.72595492428002</v>
      </c>
      <c r="BP23" s="26">
        <v>15.686999999999999</v>
      </c>
      <c r="BQ23" s="11">
        <f t="shared" si="25"/>
        <v>412.41295492428003</v>
      </c>
      <c r="BR23" s="7">
        <f>BQ23*0.001355</f>
        <v>0.55881955392239946</v>
      </c>
      <c r="BS23" s="10">
        <f t="shared" si="26"/>
        <v>411.85413537035765</v>
      </c>
      <c r="BT23" s="1">
        <f t="shared" si="85"/>
        <v>413.59204576644976</v>
      </c>
      <c r="BU23" s="26">
        <v>15.686999999999999</v>
      </c>
      <c r="BV23" s="11">
        <f t="shared" si="27"/>
        <v>429.27904576644977</v>
      </c>
      <c r="BW23" s="7">
        <f>BV23*0.001355</f>
        <v>0.58167310701353947</v>
      </c>
      <c r="BX23" s="10">
        <f t="shared" si="28"/>
        <v>428.69737265943621</v>
      </c>
      <c r="BY23" s="1">
        <f t="shared" si="86"/>
        <v>430.4483205437495</v>
      </c>
      <c r="BZ23" s="26">
        <v>15.686999999999999</v>
      </c>
      <c r="CA23" s="11">
        <f t="shared" si="29"/>
        <v>446.13532054374951</v>
      </c>
      <c r="CB23" s="7">
        <f>CA23*0.001355</f>
        <v>0.60451335933678063</v>
      </c>
      <c r="CC23" s="10">
        <f t="shared" si="30"/>
        <v>445.53080718441271</v>
      </c>
      <c r="CD23" s="1">
        <f t="shared" si="87"/>
        <v>446.308035406057</v>
      </c>
      <c r="CE23" s="26">
        <v>15.686999999999999</v>
      </c>
      <c r="CF23" s="11">
        <f t="shared" si="31"/>
        <v>461.99503540605701</v>
      </c>
      <c r="CG23" s="7">
        <f>CF23*0.001355</f>
        <v>0.6260032729752073</v>
      </c>
      <c r="CH23" s="10">
        <f t="shared" si="32"/>
        <v>461.36903213308182</v>
      </c>
      <c r="CI23" s="1">
        <f t="shared" si="88"/>
        <v>455.04186724414132</v>
      </c>
      <c r="CJ23" s="26">
        <v>15.686999999999999</v>
      </c>
      <c r="CK23" s="11">
        <f t="shared" si="33"/>
        <v>470.72886724414133</v>
      </c>
      <c r="CL23" s="7">
        <f>CK23*0.001355</f>
        <v>0.6378376151158115</v>
      </c>
      <c r="CM23" s="10">
        <f t="shared" si="34"/>
        <v>470.09102962902551</v>
      </c>
      <c r="CN23" s="1">
        <f t="shared" si="89"/>
        <v>319.87996559049685</v>
      </c>
      <c r="CO23" s="26">
        <v>15.686999999999999</v>
      </c>
      <c r="CP23" s="11">
        <f t="shared" si="35"/>
        <v>335.56696559049686</v>
      </c>
      <c r="CQ23" s="7">
        <f>CP23*0.001355</f>
        <v>0.45469323837512327</v>
      </c>
      <c r="CR23" s="10">
        <f t="shared" si="36"/>
        <v>335.11227235212175</v>
      </c>
      <c r="CS23" s="1">
        <f t="shared" si="90"/>
        <v>328.69585277571599</v>
      </c>
      <c r="CT23" s="26">
        <v>15.686999999999999</v>
      </c>
      <c r="CU23" s="11">
        <f t="shared" si="37"/>
        <v>344.382852775716</v>
      </c>
      <c r="CV23" s="7">
        <f>CU23*0.001355</f>
        <v>0.46663876551109523</v>
      </c>
      <c r="CW23" s="10">
        <f t="shared" si="38"/>
        <v>343.9162140102049</v>
      </c>
      <c r="CX23" s="1">
        <f t="shared" si="91"/>
        <v>337.50794031355838</v>
      </c>
      <c r="CY23" s="26">
        <v>15.686999999999999</v>
      </c>
      <c r="CZ23" s="11">
        <f t="shared" si="39"/>
        <v>353.19494031355839</v>
      </c>
      <c r="DA23" s="7">
        <f>CZ23*0.001355</f>
        <v>0.47857914412487162</v>
      </c>
      <c r="DB23" s="10">
        <f t="shared" si="40"/>
        <v>352.71636116943353</v>
      </c>
      <c r="DC23" s="1">
        <f t="shared" si="92"/>
        <v>345.33175363417809</v>
      </c>
      <c r="DD23" s="26">
        <v>15.686999999999999</v>
      </c>
      <c r="DE23" s="11">
        <f t="shared" si="93"/>
        <v>361.0187536341781</v>
      </c>
      <c r="DF23" s="7">
        <f>DE23*0.001355</f>
        <v>0.48918041117431132</v>
      </c>
      <c r="DG23" s="10">
        <f t="shared" si="94"/>
        <v>360.52957322300381</v>
      </c>
      <c r="DH23" s="1">
        <f t="shared" si="95"/>
        <v>307.92165774941242</v>
      </c>
      <c r="DI23" s="26">
        <v>15.686999999999999</v>
      </c>
      <c r="DJ23" s="11">
        <f t="shared" si="41"/>
        <v>323.60865774941243</v>
      </c>
      <c r="DK23" s="7">
        <f>DJ23*0.001355</f>
        <v>0.43848973125045387</v>
      </c>
      <c r="DL23" s="10">
        <f t="shared" si="42"/>
        <v>323.17016801816197</v>
      </c>
      <c r="DM23" s="1">
        <f t="shared" si="96"/>
        <v>307.92165774941242</v>
      </c>
      <c r="DN23" s="26">
        <v>15.686999999999999</v>
      </c>
      <c r="DO23" s="11">
        <f t="shared" si="43"/>
        <v>323.60865774941243</v>
      </c>
      <c r="DP23" s="7">
        <f>DO23*0.001355</f>
        <v>0.43848973125045387</v>
      </c>
      <c r="DQ23" s="10">
        <f t="shared" si="44"/>
        <v>323.17016801816197</v>
      </c>
      <c r="DR23" s="1">
        <f t="shared" si="97"/>
        <v>307.92165774941242</v>
      </c>
      <c r="DS23" s="26">
        <v>15.686999999999999</v>
      </c>
      <c r="DT23" s="11">
        <f t="shared" si="45"/>
        <v>323.60865774941243</v>
      </c>
      <c r="DU23" s="7">
        <f>DT23*0.001355</f>
        <v>0.43848973125045387</v>
      </c>
      <c r="DV23" s="10">
        <f t="shared" si="46"/>
        <v>323.17016801816197</v>
      </c>
      <c r="DW23" s="1">
        <f t="shared" si="98"/>
        <v>307.92165774941242</v>
      </c>
      <c r="DX23" s="26">
        <v>15.686999999999999</v>
      </c>
      <c r="DY23" s="11">
        <f t="shared" si="47"/>
        <v>323.60865774941243</v>
      </c>
      <c r="DZ23" s="7">
        <f>DY23*0.001355</f>
        <v>0.43848973125045387</v>
      </c>
      <c r="EA23" s="10">
        <f t="shared" si="48"/>
        <v>323.17016801816197</v>
      </c>
      <c r="EB23" s="1">
        <f t="shared" si="99"/>
        <v>307.92165774941242</v>
      </c>
      <c r="EC23" s="26">
        <v>15.686999999999999</v>
      </c>
      <c r="ED23" s="11">
        <f t="shared" si="49"/>
        <v>323.60865774941243</v>
      </c>
      <c r="EE23" s="7">
        <f>ED23*0.001355</f>
        <v>0.43848973125045387</v>
      </c>
      <c r="EF23" s="10">
        <f t="shared" si="50"/>
        <v>323.17016801816197</v>
      </c>
      <c r="EG23" s="1">
        <f t="shared" si="100"/>
        <v>307.92165774941242</v>
      </c>
      <c r="EH23" s="26">
        <v>15.686999999999999</v>
      </c>
      <c r="EI23" s="11">
        <f t="shared" si="51"/>
        <v>323.60865774941243</v>
      </c>
      <c r="EJ23" s="7">
        <f>EI23*0.001355</f>
        <v>0.43848973125045387</v>
      </c>
      <c r="EK23" s="10">
        <f t="shared" si="52"/>
        <v>323.17016801816197</v>
      </c>
      <c r="EL23" s="1">
        <f t="shared" si="101"/>
        <v>307.92165774941242</v>
      </c>
      <c r="EM23" s="26">
        <v>15.686999999999999</v>
      </c>
      <c r="EN23" s="11">
        <f t="shared" si="53"/>
        <v>323.60865774941243</v>
      </c>
      <c r="EO23" s="7">
        <f>EN23*0.001355</f>
        <v>0.43848973125045387</v>
      </c>
      <c r="EP23" s="10">
        <f t="shared" si="54"/>
        <v>323.17016801816197</v>
      </c>
      <c r="EQ23" s="1">
        <f t="shared" si="102"/>
        <v>307.92165774941242</v>
      </c>
      <c r="ER23" s="26">
        <v>15.686999999999999</v>
      </c>
      <c r="ES23" s="11">
        <f t="shared" si="55"/>
        <v>323.60865774941243</v>
      </c>
      <c r="ET23" s="7">
        <f>ES23*0.001355</f>
        <v>0.43848973125045387</v>
      </c>
      <c r="EU23" s="10">
        <f t="shared" si="56"/>
        <v>323.17016801816197</v>
      </c>
      <c r="EV23" s="1">
        <f t="shared" si="103"/>
        <v>307.92165774941242</v>
      </c>
      <c r="EW23" s="26">
        <v>15.686999999999999</v>
      </c>
      <c r="EX23" s="11">
        <f t="shared" si="57"/>
        <v>323.60865774941243</v>
      </c>
      <c r="EY23" s="7">
        <f>EX23*0.001355</f>
        <v>0.43848973125045387</v>
      </c>
      <c r="EZ23" s="10">
        <f t="shared" si="58"/>
        <v>323.17016801816197</v>
      </c>
      <c r="FA23" s="1">
        <f t="shared" si="104"/>
        <v>307.92165774941242</v>
      </c>
      <c r="FB23" s="26">
        <v>15.686999999999999</v>
      </c>
      <c r="FC23" s="11">
        <f t="shared" si="59"/>
        <v>323.60865774941243</v>
      </c>
      <c r="FD23" s="7">
        <f>FC23*0.001355</f>
        <v>0.43848973125045387</v>
      </c>
      <c r="FE23" s="10">
        <f t="shared" si="60"/>
        <v>323.17016801816197</v>
      </c>
      <c r="FF23" s="1">
        <f t="shared" si="105"/>
        <v>307.92165774941242</v>
      </c>
      <c r="FG23" s="26">
        <v>15.686999999999999</v>
      </c>
      <c r="FH23" s="11">
        <f t="shared" si="61"/>
        <v>323.60865774941243</v>
      </c>
      <c r="FI23" s="7">
        <f>FH23*0.001355</f>
        <v>0.43848973125045387</v>
      </c>
      <c r="FJ23" s="10">
        <f t="shared" si="62"/>
        <v>323.17016801816197</v>
      </c>
      <c r="FK23" s="1">
        <f t="shared" si="106"/>
        <v>307.92165774941242</v>
      </c>
      <c r="FL23" s="26">
        <v>15.686999999999999</v>
      </c>
      <c r="FM23" s="11">
        <f t="shared" si="63"/>
        <v>323.60865774941243</v>
      </c>
      <c r="FN23" s="7">
        <f>FM23*0.001355</f>
        <v>0.43848973125045387</v>
      </c>
      <c r="FO23" s="10">
        <f t="shared" si="64"/>
        <v>323.17016801816197</v>
      </c>
      <c r="FP23" s="1">
        <f t="shared" si="107"/>
        <v>307.92165774941242</v>
      </c>
      <c r="FQ23" s="26">
        <v>15.686999999999999</v>
      </c>
      <c r="FR23" s="11">
        <f t="shared" si="65"/>
        <v>323.60865774941243</v>
      </c>
      <c r="FS23" s="7">
        <f>FR23*0.001355</f>
        <v>0.43848973125045387</v>
      </c>
      <c r="FT23" s="10">
        <f t="shared" si="66"/>
        <v>323.17016801816197</v>
      </c>
      <c r="FU23" s="1">
        <f t="shared" si="108"/>
        <v>307.92165774941242</v>
      </c>
      <c r="FV23" s="26">
        <v>15.686999999999999</v>
      </c>
      <c r="FW23" s="11">
        <f t="shared" si="67"/>
        <v>323.60865774941243</v>
      </c>
      <c r="FX23" s="7">
        <f>FW23*0.001355</f>
        <v>0.43848973125045387</v>
      </c>
      <c r="FY23" s="10">
        <f t="shared" si="68"/>
        <v>323.17016801816197</v>
      </c>
      <c r="FZ23" s="1">
        <f t="shared" si="109"/>
        <v>307.92165774941242</v>
      </c>
      <c r="GA23" s="26">
        <v>15.686999999999999</v>
      </c>
      <c r="GB23" s="11">
        <f t="shared" si="69"/>
        <v>323.60865774941243</v>
      </c>
      <c r="GC23" s="7">
        <f>GB23*0.001355</f>
        <v>0.43848973125045387</v>
      </c>
      <c r="GD23" s="10">
        <f t="shared" si="70"/>
        <v>323.17016801816197</v>
      </c>
      <c r="GE23" s="1">
        <f t="shared" si="110"/>
        <v>307.92165774941242</v>
      </c>
    </row>
    <row r="24" spans="1:187" ht="15" x14ac:dyDescent="0.25">
      <c r="A24">
        <v>38</v>
      </c>
      <c r="B24">
        <v>205</v>
      </c>
      <c r="C24" s="26">
        <v>15.686999999999999</v>
      </c>
      <c r="D24">
        <f t="shared" si="0"/>
        <v>220.68700000000001</v>
      </c>
      <c r="E24" s="7">
        <f>D24*0.001355</f>
        <v>0.29903088500000002</v>
      </c>
      <c r="F24" s="9">
        <f t="shared" si="1"/>
        <v>220.387969115</v>
      </c>
      <c r="G24" s="4">
        <f t="shared" si="71"/>
        <v>220.387969115</v>
      </c>
      <c r="H24" s="27">
        <v>15.686999999999999</v>
      </c>
      <c r="I24" s="11">
        <f t="shared" si="2"/>
        <v>236.07496911500002</v>
      </c>
      <c r="J24" s="7">
        <f>I24*0.001355</f>
        <v>0.31988158315082504</v>
      </c>
      <c r="K24" s="10">
        <f t="shared" si="72"/>
        <v>235.7550875318492</v>
      </c>
      <c r="L24" s="12">
        <f t="shared" si="73"/>
        <v>235.7550875318492</v>
      </c>
      <c r="M24" s="27">
        <v>15.686999999999999</v>
      </c>
      <c r="N24" s="11">
        <f t="shared" si="3"/>
        <v>251.44208753184921</v>
      </c>
      <c r="O24" s="7">
        <f>N24*0.001355</f>
        <v>0.34070402860565568</v>
      </c>
      <c r="P24" s="10">
        <f t="shared" si="4"/>
        <v>251.10138350324357</v>
      </c>
      <c r="Q24" s="10">
        <f t="shared" si="74"/>
        <v>251.10138350324357</v>
      </c>
      <c r="R24" s="27">
        <v>15.686999999999999</v>
      </c>
      <c r="S24" s="11">
        <f t="shared" si="5"/>
        <v>266.78838350324355</v>
      </c>
      <c r="T24" s="7">
        <f>S24*0.001355</f>
        <v>0.36149825964689503</v>
      </c>
      <c r="U24" s="10">
        <f t="shared" si="6"/>
        <v>266.42688524359664</v>
      </c>
      <c r="V24" s="12">
        <f t="shared" si="75"/>
        <v>270.50057736915051</v>
      </c>
      <c r="W24" s="26">
        <v>15.686999999999999</v>
      </c>
      <c r="X24" s="11">
        <f t="shared" si="7"/>
        <v>286.18757736915052</v>
      </c>
      <c r="Y24" s="7">
        <f>X24*0.001355</f>
        <v>0.38778416733519899</v>
      </c>
      <c r="Z24" s="10">
        <f t="shared" si="8"/>
        <v>285.79979320181531</v>
      </c>
      <c r="AA24" s="10">
        <f t="shared" si="76"/>
        <v>285.9016882765261</v>
      </c>
      <c r="AB24" s="26">
        <v>15.686999999999999</v>
      </c>
      <c r="AC24" s="11">
        <f t="shared" si="9"/>
        <v>301.58868827652611</v>
      </c>
      <c r="AD24" s="7">
        <f>AC24*0.001355</f>
        <v>0.4086526726146929</v>
      </c>
      <c r="AE24" s="10">
        <f t="shared" si="10"/>
        <v>301.18003560391139</v>
      </c>
      <c r="AF24" s="1">
        <f t="shared" si="77"/>
        <v>301.28849155186862</v>
      </c>
      <c r="AG24" s="26">
        <v>15.686999999999999</v>
      </c>
      <c r="AH24" s="11">
        <f t="shared" si="11"/>
        <v>316.97549155186863</v>
      </c>
      <c r="AI24" s="7">
        <f>AH24*0.001355</f>
        <v>0.42950179105278202</v>
      </c>
      <c r="AJ24" s="10">
        <f t="shared" si="12"/>
        <v>316.54598976081587</v>
      </c>
      <c r="AK24" s="10">
        <f t="shared" si="78"/>
        <v>315.66875574226839</v>
      </c>
      <c r="AL24" s="26">
        <v>15.686999999999999</v>
      </c>
      <c r="AM24" s="11">
        <f t="shared" si="13"/>
        <v>331.3557557422684</v>
      </c>
      <c r="AN24" s="7">
        <f>AM24*0.001355</f>
        <v>0.44898704903077369</v>
      </c>
      <c r="AO24" s="10">
        <f t="shared" si="14"/>
        <v>330.90676869323761</v>
      </c>
      <c r="AP24" s="4">
        <f t="shared" si="79"/>
        <v>332.50894189823777</v>
      </c>
      <c r="AQ24" s="26">
        <v>15.686999999999999</v>
      </c>
      <c r="AR24" s="11">
        <f t="shared" si="15"/>
        <v>348.19594189823778</v>
      </c>
      <c r="AS24" s="7">
        <f>AR24*0.001355</f>
        <v>0.47180550127211224</v>
      </c>
      <c r="AT24" s="10">
        <f t="shared" si="16"/>
        <v>347.72413639696566</v>
      </c>
      <c r="AU24" s="10">
        <f t="shared" si="80"/>
        <v>343.43431001131052</v>
      </c>
      <c r="AV24" s="26">
        <v>15.686999999999999</v>
      </c>
      <c r="AW24" s="11">
        <f t="shared" si="17"/>
        <v>359.12131001131053</v>
      </c>
      <c r="AX24" s="7">
        <f>AW24*0.001355</f>
        <v>0.48660937506532581</v>
      </c>
      <c r="AY24" s="10">
        <f t="shared" si="18"/>
        <v>358.63470063624521</v>
      </c>
      <c r="AZ24" s="1">
        <f t="shared" si="81"/>
        <v>359.30542216103373</v>
      </c>
      <c r="BA24" s="26">
        <v>15.686999999999999</v>
      </c>
      <c r="BB24" s="11">
        <f t="shared" si="19"/>
        <v>374.99242216103374</v>
      </c>
      <c r="BC24" s="7">
        <f>BB24*0.001355</f>
        <v>0.50811473202820079</v>
      </c>
      <c r="BD24" s="10">
        <f t="shared" si="20"/>
        <v>374.48430742900553</v>
      </c>
      <c r="BE24" s="1">
        <f t="shared" si="82"/>
        <v>376.15482454499005</v>
      </c>
      <c r="BF24" s="26">
        <v>15.686999999999999</v>
      </c>
      <c r="BG24" s="11">
        <f t="shared" si="21"/>
        <v>391.84182454499006</v>
      </c>
      <c r="BH24" s="7">
        <f>BG24*0.001355</f>
        <v>0.53094567225846157</v>
      </c>
      <c r="BI24" s="10">
        <f t="shared" si="22"/>
        <v>391.31087887273162</v>
      </c>
      <c r="BJ24" s="1">
        <f t="shared" si="83"/>
        <v>392.99192686520593</v>
      </c>
      <c r="BK24" s="26">
        <v>15.686999999999999</v>
      </c>
      <c r="BL24" s="11">
        <f t="shared" si="23"/>
        <v>408.67892686520594</v>
      </c>
      <c r="BM24" s="7">
        <f>BL24*0.001355</f>
        <v>0.55375994590235411</v>
      </c>
      <c r="BN24" s="10">
        <f t="shared" si="24"/>
        <v>408.12516691930358</v>
      </c>
      <c r="BO24" s="1">
        <f t="shared" si="84"/>
        <v>409.816738100728</v>
      </c>
      <c r="BP24" s="26">
        <v>15.686999999999999</v>
      </c>
      <c r="BQ24" s="11">
        <f t="shared" si="25"/>
        <v>425.50373810072801</v>
      </c>
      <c r="BR24" s="7">
        <f>BQ24*0.001355</f>
        <v>0.57655756512648648</v>
      </c>
      <c r="BS24" s="10">
        <f t="shared" si="26"/>
        <v>424.92718053560151</v>
      </c>
      <c r="BT24" s="1">
        <f t="shared" si="85"/>
        <v>411.85413537035765</v>
      </c>
      <c r="BU24" s="26">
        <v>15.686999999999999</v>
      </c>
      <c r="BV24" s="11">
        <f t="shared" si="27"/>
        <v>427.54113537035767</v>
      </c>
      <c r="BW24" s="7">
        <f>BV24*0.001355</f>
        <v>0.57931823842683472</v>
      </c>
      <c r="BX24" s="10">
        <f t="shared" si="28"/>
        <v>426.96181713193084</v>
      </c>
      <c r="BY24" s="1">
        <f t="shared" si="86"/>
        <v>428.69737265943621</v>
      </c>
      <c r="BZ24" s="26">
        <v>15.686999999999999</v>
      </c>
      <c r="CA24" s="11">
        <f t="shared" si="29"/>
        <v>444.38437265943622</v>
      </c>
      <c r="CB24" s="7">
        <f>CA24*0.001355</f>
        <v>0.60214082495353616</v>
      </c>
      <c r="CC24" s="10">
        <f t="shared" si="30"/>
        <v>443.78223183448267</v>
      </c>
      <c r="CD24" s="1">
        <f t="shared" si="87"/>
        <v>445.53080718441271</v>
      </c>
      <c r="CE24" s="26">
        <v>15.686999999999999</v>
      </c>
      <c r="CF24" s="11">
        <f t="shared" si="31"/>
        <v>461.21780718441272</v>
      </c>
      <c r="CG24" s="7">
        <f>CF24*0.001355</f>
        <v>0.62495012873487932</v>
      </c>
      <c r="CH24" s="10">
        <f t="shared" si="32"/>
        <v>460.59285705567783</v>
      </c>
      <c r="CI24" s="1">
        <f t="shared" si="88"/>
        <v>461.36903213308182</v>
      </c>
      <c r="CJ24" s="26">
        <v>15.686999999999999</v>
      </c>
      <c r="CK24" s="11">
        <f t="shared" si="33"/>
        <v>477.05603213308183</v>
      </c>
      <c r="CL24" s="7">
        <f>CK24*0.001355</f>
        <v>0.64641092354032592</v>
      </c>
      <c r="CM24" s="10">
        <f t="shared" si="34"/>
        <v>476.40962120954151</v>
      </c>
      <c r="CN24" s="1">
        <f t="shared" si="89"/>
        <v>470.09102962902551</v>
      </c>
      <c r="CO24" s="26">
        <v>15.686999999999999</v>
      </c>
      <c r="CP24" s="11">
        <f t="shared" si="35"/>
        <v>485.77802962902553</v>
      </c>
      <c r="CQ24" s="7">
        <f>CP24*0.001355</f>
        <v>0.65822923014732959</v>
      </c>
      <c r="CR24" s="10">
        <f t="shared" si="36"/>
        <v>485.11980039887817</v>
      </c>
      <c r="CS24" s="1">
        <f t="shared" si="90"/>
        <v>335.11227235212175</v>
      </c>
      <c r="CT24" s="26">
        <v>15.686999999999999</v>
      </c>
      <c r="CU24" s="11">
        <f t="shared" si="37"/>
        <v>350.79927235212176</v>
      </c>
      <c r="CV24" s="7">
        <f>CU24*0.001355</f>
        <v>0.47533301403712502</v>
      </c>
      <c r="CW24" s="10">
        <f t="shared" si="38"/>
        <v>350.32393933808464</v>
      </c>
      <c r="CX24" s="1">
        <f t="shared" si="91"/>
        <v>343.9162140102049</v>
      </c>
      <c r="CY24" s="26">
        <v>15.686999999999999</v>
      </c>
      <c r="CZ24" s="11">
        <f t="shared" si="39"/>
        <v>359.60321401020491</v>
      </c>
      <c r="DA24" s="7">
        <f>CZ24*0.001355</f>
        <v>0.48726235498382769</v>
      </c>
      <c r="DB24" s="10">
        <f t="shared" si="40"/>
        <v>359.11595165522107</v>
      </c>
      <c r="DC24" s="1">
        <f t="shared" si="92"/>
        <v>352.71636116943353</v>
      </c>
      <c r="DD24" s="26">
        <v>15.686999999999999</v>
      </c>
      <c r="DE24" s="11">
        <f t="shared" si="93"/>
        <v>368.40336116943354</v>
      </c>
      <c r="DF24" s="7">
        <f>DE24*0.001355</f>
        <v>0.49918655438458248</v>
      </c>
      <c r="DG24" s="10">
        <f t="shared" si="94"/>
        <v>367.90417461504893</v>
      </c>
      <c r="DH24" s="1">
        <f t="shared" si="95"/>
        <v>360.52957322300381</v>
      </c>
      <c r="DI24" s="26">
        <v>15.686999999999999</v>
      </c>
      <c r="DJ24" s="11">
        <f t="shared" si="41"/>
        <v>376.21657322300382</v>
      </c>
      <c r="DK24" s="7">
        <f>DJ24*0.001355</f>
        <v>0.50977345671717023</v>
      </c>
      <c r="DL24" s="10">
        <f t="shared" si="42"/>
        <v>375.70679976628662</v>
      </c>
      <c r="DM24" s="1">
        <f t="shared" si="96"/>
        <v>323.17016801816197</v>
      </c>
      <c r="DN24" s="26">
        <v>15.686999999999999</v>
      </c>
      <c r="DO24" s="11">
        <f t="shared" si="43"/>
        <v>338.85716801816199</v>
      </c>
      <c r="DP24" s="7">
        <f>DO24*0.001355</f>
        <v>0.45915146266460954</v>
      </c>
      <c r="DQ24" s="10">
        <f t="shared" si="44"/>
        <v>338.39801655549735</v>
      </c>
      <c r="DR24" s="1">
        <f t="shared" si="97"/>
        <v>323.17016801816197</v>
      </c>
      <c r="DS24" s="26">
        <v>15.686999999999999</v>
      </c>
      <c r="DT24" s="11">
        <f t="shared" si="45"/>
        <v>338.85716801816199</v>
      </c>
      <c r="DU24" s="7">
        <f>DT24*0.001355</f>
        <v>0.45915146266460954</v>
      </c>
      <c r="DV24" s="10">
        <f t="shared" si="46"/>
        <v>338.39801655549735</v>
      </c>
      <c r="DW24" s="1">
        <f t="shared" si="98"/>
        <v>323.17016801816197</v>
      </c>
      <c r="DX24" s="26">
        <v>15.686999999999999</v>
      </c>
      <c r="DY24" s="11">
        <f t="shared" si="47"/>
        <v>338.85716801816199</v>
      </c>
      <c r="DZ24" s="7">
        <f>DY24*0.001355</f>
        <v>0.45915146266460954</v>
      </c>
      <c r="EA24" s="10">
        <f t="shared" si="48"/>
        <v>338.39801655549735</v>
      </c>
      <c r="EB24" s="1">
        <f t="shared" si="99"/>
        <v>323.17016801816197</v>
      </c>
      <c r="EC24" s="26">
        <v>15.686999999999999</v>
      </c>
      <c r="ED24" s="11">
        <f t="shared" si="49"/>
        <v>338.85716801816199</v>
      </c>
      <c r="EE24" s="7">
        <f>ED24*0.001355</f>
        <v>0.45915146266460954</v>
      </c>
      <c r="EF24" s="10">
        <f t="shared" si="50"/>
        <v>338.39801655549735</v>
      </c>
      <c r="EG24" s="1">
        <f t="shared" si="100"/>
        <v>323.17016801816197</v>
      </c>
      <c r="EH24" s="26">
        <v>15.686999999999999</v>
      </c>
      <c r="EI24" s="11">
        <f t="shared" si="51"/>
        <v>338.85716801816199</v>
      </c>
      <c r="EJ24" s="7">
        <f>EI24*0.001355</f>
        <v>0.45915146266460954</v>
      </c>
      <c r="EK24" s="10">
        <f t="shared" si="52"/>
        <v>338.39801655549735</v>
      </c>
      <c r="EL24" s="1">
        <f t="shared" si="101"/>
        <v>323.17016801816197</v>
      </c>
      <c r="EM24" s="26">
        <v>15.686999999999999</v>
      </c>
      <c r="EN24" s="11">
        <f t="shared" si="53"/>
        <v>338.85716801816199</v>
      </c>
      <c r="EO24" s="7">
        <f>EN24*0.001355</f>
        <v>0.45915146266460954</v>
      </c>
      <c r="EP24" s="10">
        <f t="shared" si="54"/>
        <v>338.39801655549735</v>
      </c>
      <c r="EQ24" s="1">
        <f t="shared" si="102"/>
        <v>323.17016801816197</v>
      </c>
      <c r="ER24" s="26">
        <v>15.686999999999999</v>
      </c>
      <c r="ES24" s="11">
        <f t="shared" si="55"/>
        <v>338.85716801816199</v>
      </c>
      <c r="ET24" s="7">
        <f>ES24*0.001355</f>
        <v>0.45915146266460954</v>
      </c>
      <c r="EU24" s="10">
        <f t="shared" si="56"/>
        <v>338.39801655549735</v>
      </c>
      <c r="EV24" s="1">
        <f t="shared" si="103"/>
        <v>323.17016801816197</v>
      </c>
      <c r="EW24" s="26">
        <v>15.686999999999999</v>
      </c>
      <c r="EX24" s="11">
        <f t="shared" si="57"/>
        <v>338.85716801816199</v>
      </c>
      <c r="EY24" s="7">
        <f>EX24*0.001355</f>
        <v>0.45915146266460954</v>
      </c>
      <c r="EZ24" s="10">
        <f t="shared" si="58"/>
        <v>338.39801655549735</v>
      </c>
      <c r="FA24" s="1">
        <f t="shared" si="104"/>
        <v>323.17016801816197</v>
      </c>
      <c r="FB24" s="26">
        <v>15.686999999999999</v>
      </c>
      <c r="FC24" s="11">
        <f t="shared" si="59"/>
        <v>338.85716801816199</v>
      </c>
      <c r="FD24" s="7">
        <f>FC24*0.001355</f>
        <v>0.45915146266460954</v>
      </c>
      <c r="FE24" s="10">
        <f t="shared" si="60"/>
        <v>338.39801655549735</v>
      </c>
      <c r="FF24" s="1">
        <f t="shared" si="105"/>
        <v>323.17016801816197</v>
      </c>
      <c r="FG24" s="26">
        <v>15.686999999999999</v>
      </c>
      <c r="FH24" s="11">
        <f t="shared" si="61"/>
        <v>338.85716801816199</v>
      </c>
      <c r="FI24" s="7">
        <f>FH24*0.001355</f>
        <v>0.45915146266460954</v>
      </c>
      <c r="FJ24" s="10">
        <f t="shared" si="62"/>
        <v>338.39801655549735</v>
      </c>
      <c r="FK24" s="1">
        <f t="shared" si="106"/>
        <v>323.17016801816197</v>
      </c>
      <c r="FL24" s="26">
        <v>15.686999999999999</v>
      </c>
      <c r="FM24" s="11">
        <f t="shared" si="63"/>
        <v>338.85716801816199</v>
      </c>
      <c r="FN24" s="7">
        <f>FM24*0.001355</f>
        <v>0.45915146266460954</v>
      </c>
      <c r="FO24" s="10">
        <f t="shared" si="64"/>
        <v>338.39801655549735</v>
      </c>
      <c r="FP24" s="1">
        <f t="shared" si="107"/>
        <v>323.17016801816197</v>
      </c>
      <c r="FQ24" s="26">
        <v>15.686999999999999</v>
      </c>
      <c r="FR24" s="11">
        <f t="shared" si="65"/>
        <v>338.85716801816199</v>
      </c>
      <c r="FS24" s="7">
        <f>FR24*0.001355</f>
        <v>0.45915146266460954</v>
      </c>
      <c r="FT24" s="10">
        <f t="shared" si="66"/>
        <v>338.39801655549735</v>
      </c>
      <c r="FU24" s="1">
        <f t="shared" si="108"/>
        <v>323.17016801816197</v>
      </c>
      <c r="FV24" s="26">
        <v>15.686999999999999</v>
      </c>
      <c r="FW24" s="11">
        <f t="shared" si="67"/>
        <v>338.85716801816199</v>
      </c>
      <c r="FX24" s="7">
        <f>FW24*0.001355</f>
        <v>0.45915146266460954</v>
      </c>
      <c r="FY24" s="10">
        <f t="shared" si="68"/>
        <v>338.39801655549735</v>
      </c>
      <c r="FZ24" s="1">
        <f t="shared" si="109"/>
        <v>323.17016801816197</v>
      </c>
      <c r="GA24" s="26">
        <v>15.686999999999999</v>
      </c>
      <c r="GB24" s="11">
        <f t="shared" si="69"/>
        <v>338.85716801816199</v>
      </c>
      <c r="GC24" s="7">
        <f>GB24*0.001355</f>
        <v>0.45915146266460954</v>
      </c>
      <c r="GD24" s="10">
        <f t="shared" si="70"/>
        <v>338.39801655549735</v>
      </c>
      <c r="GE24" s="1">
        <f t="shared" si="110"/>
        <v>323.17016801816197</v>
      </c>
    </row>
    <row r="25" spans="1:187" ht="15" x14ac:dyDescent="0.25">
      <c r="A25">
        <v>39</v>
      </c>
      <c r="B25">
        <v>206</v>
      </c>
      <c r="C25" s="26">
        <v>15.686999999999999</v>
      </c>
      <c r="D25">
        <f t="shared" si="0"/>
        <v>221.68700000000001</v>
      </c>
      <c r="E25" s="7">
        <f>D25*0.001355</f>
        <v>0.30038588500000002</v>
      </c>
      <c r="F25" s="9">
        <f t="shared" si="1"/>
        <v>221.38661411500001</v>
      </c>
      <c r="G25" s="4">
        <f t="shared" si="71"/>
        <v>220.387969115</v>
      </c>
      <c r="H25" s="27">
        <v>15.686999999999999</v>
      </c>
      <c r="I25" s="11">
        <f t="shared" si="2"/>
        <v>236.07496911500002</v>
      </c>
      <c r="J25" s="7">
        <f>I25*0.001355</f>
        <v>0.31988158315082504</v>
      </c>
      <c r="K25" s="10">
        <f t="shared" si="72"/>
        <v>235.7550875318492</v>
      </c>
      <c r="L25" s="12">
        <f t="shared" si="73"/>
        <v>235.7550875318492</v>
      </c>
      <c r="M25" s="27">
        <v>15.686999999999999</v>
      </c>
      <c r="N25" s="11">
        <f t="shared" si="3"/>
        <v>251.44208753184921</v>
      </c>
      <c r="O25" s="7">
        <f>N25*0.001355</f>
        <v>0.34070402860565568</v>
      </c>
      <c r="P25" s="10">
        <f t="shared" si="4"/>
        <v>251.10138350324357</v>
      </c>
      <c r="Q25" s="10">
        <f t="shared" si="74"/>
        <v>251.10138350324357</v>
      </c>
      <c r="R25" s="27">
        <v>15.686999999999999</v>
      </c>
      <c r="S25" s="11">
        <f t="shared" si="5"/>
        <v>266.78838350324355</v>
      </c>
      <c r="T25" s="7">
        <f>S25*0.001355</f>
        <v>0.36149825964689503</v>
      </c>
      <c r="U25" s="10">
        <f t="shared" si="6"/>
        <v>266.42688524359664</v>
      </c>
      <c r="V25" s="12">
        <f t="shared" si="75"/>
        <v>266.42688524359664</v>
      </c>
      <c r="W25" s="26">
        <v>15.686999999999999</v>
      </c>
      <c r="X25" s="11">
        <f t="shared" si="7"/>
        <v>282.11388524359666</v>
      </c>
      <c r="Y25" s="7">
        <f>X25*0.001355</f>
        <v>0.38226431450507348</v>
      </c>
      <c r="Z25" s="10">
        <f t="shared" si="8"/>
        <v>281.7316209290916</v>
      </c>
      <c r="AA25" s="10">
        <f t="shared" si="76"/>
        <v>285.79979320181531</v>
      </c>
      <c r="AB25" s="26">
        <v>15.686999999999999</v>
      </c>
      <c r="AC25" s="11">
        <f t="shared" si="9"/>
        <v>301.48679320181532</v>
      </c>
      <c r="AD25" s="7">
        <f>AC25*0.001355</f>
        <v>0.4085146047884598</v>
      </c>
      <c r="AE25" s="10">
        <f t="shared" si="10"/>
        <v>301.07827859702684</v>
      </c>
      <c r="AF25" s="1">
        <f t="shared" si="77"/>
        <v>301.18003560391139</v>
      </c>
      <c r="AG25" s="26">
        <v>15.686999999999999</v>
      </c>
      <c r="AH25" s="11">
        <f t="shared" si="11"/>
        <v>316.8670356039114</v>
      </c>
      <c r="AI25" s="7">
        <f>AH25*0.001355</f>
        <v>0.42935483324329998</v>
      </c>
      <c r="AJ25" s="10">
        <f t="shared" si="12"/>
        <v>316.43768077066812</v>
      </c>
      <c r="AK25" s="10">
        <f t="shared" si="78"/>
        <v>316.54598976081587</v>
      </c>
      <c r="AL25" s="26">
        <v>15.686999999999999</v>
      </c>
      <c r="AM25" s="11">
        <f t="shared" si="13"/>
        <v>332.23298976081588</v>
      </c>
      <c r="AN25" s="7">
        <f>AM25*0.001355</f>
        <v>0.45017570112590555</v>
      </c>
      <c r="AO25" s="10">
        <f t="shared" si="14"/>
        <v>331.78281405969</v>
      </c>
      <c r="AP25" s="4">
        <f t="shared" si="79"/>
        <v>330.90676869323761</v>
      </c>
      <c r="AQ25" s="26">
        <v>15.686999999999999</v>
      </c>
      <c r="AR25" s="11">
        <f t="shared" si="15"/>
        <v>346.59376869323762</v>
      </c>
      <c r="AS25" s="7">
        <f>AR25*0.001355</f>
        <v>0.469634556579337</v>
      </c>
      <c r="AT25" s="10">
        <f t="shared" si="16"/>
        <v>346.12413413665826</v>
      </c>
      <c r="AU25" s="10">
        <f t="shared" si="80"/>
        <v>347.72413639696566</v>
      </c>
      <c r="AV25" s="26">
        <v>15.686999999999999</v>
      </c>
      <c r="AW25" s="11">
        <f t="shared" si="17"/>
        <v>363.41113639696567</v>
      </c>
      <c r="AX25" s="7">
        <f>AW25*0.001355</f>
        <v>0.49242208981788854</v>
      </c>
      <c r="AY25" s="10">
        <f t="shared" si="18"/>
        <v>362.91871430714781</v>
      </c>
      <c r="AZ25" s="1">
        <f t="shared" si="81"/>
        <v>358.63470063624521</v>
      </c>
      <c r="BA25" s="26">
        <v>15.686999999999999</v>
      </c>
      <c r="BB25" s="11">
        <f t="shared" si="19"/>
        <v>374.32170063624523</v>
      </c>
      <c r="BC25" s="7">
        <f>BB25*0.001355</f>
        <v>0.50720590436211233</v>
      </c>
      <c r="BD25" s="10">
        <f t="shared" si="20"/>
        <v>373.81449473188309</v>
      </c>
      <c r="BE25" s="1">
        <f t="shared" si="82"/>
        <v>374.48430742900553</v>
      </c>
      <c r="BF25" s="26">
        <v>15.686999999999999</v>
      </c>
      <c r="BG25" s="11">
        <f t="shared" si="21"/>
        <v>390.17130742900554</v>
      </c>
      <c r="BH25" s="7">
        <f>BG25*0.001355</f>
        <v>0.52868212156630257</v>
      </c>
      <c r="BI25" s="10">
        <f t="shared" si="22"/>
        <v>389.64262530743923</v>
      </c>
      <c r="BJ25" s="1">
        <f t="shared" si="83"/>
        <v>391.31087887273162</v>
      </c>
      <c r="BK25" s="26">
        <v>15.686999999999999</v>
      </c>
      <c r="BL25" s="11">
        <f t="shared" si="23"/>
        <v>406.99787887273163</v>
      </c>
      <c r="BM25" s="7">
        <f>BL25*0.001355</f>
        <v>0.55148212587255141</v>
      </c>
      <c r="BN25" s="10">
        <f t="shared" si="24"/>
        <v>406.44639674685908</v>
      </c>
      <c r="BO25" s="1">
        <f t="shared" si="84"/>
        <v>408.12516691930358</v>
      </c>
      <c r="BP25" s="26">
        <v>15.686999999999999</v>
      </c>
      <c r="BQ25" s="11">
        <f t="shared" si="25"/>
        <v>423.81216691930359</v>
      </c>
      <c r="BR25" s="7">
        <f>BQ25*0.001355</f>
        <v>0.57426548617565643</v>
      </c>
      <c r="BS25" s="10">
        <f t="shared" si="26"/>
        <v>423.23790143312794</v>
      </c>
      <c r="BT25" s="1">
        <f t="shared" si="85"/>
        <v>424.92718053560151</v>
      </c>
      <c r="BU25" s="26">
        <v>15.686999999999999</v>
      </c>
      <c r="BV25" s="11">
        <f t="shared" si="27"/>
        <v>440.61418053560152</v>
      </c>
      <c r="BW25" s="7">
        <f>BV25*0.001355</f>
        <v>0.59703221462574008</v>
      </c>
      <c r="BX25" s="10">
        <f t="shared" si="28"/>
        <v>440.01714832097576</v>
      </c>
      <c r="BY25" s="1">
        <f t="shared" si="86"/>
        <v>426.96181713193084</v>
      </c>
      <c r="BZ25" s="26">
        <v>15.686999999999999</v>
      </c>
      <c r="CA25" s="11">
        <f t="shared" si="29"/>
        <v>442.64881713193085</v>
      </c>
      <c r="CB25" s="7">
        <f>CA25*0.001355</f>
        <v>0.5997891472137663</v>
      </c>
      <c r="CC25" s="10">
        <f t="shared" si="30"/>
        <v>442.0490279847171</v>
      </c>
      <c r="CD25" s="1">
        <f t="shared" si="87"/>
        <v>443.78223183448267</v>
      </c>
      <c r="CE25" s="26">
        <v>15.686999999999999</v>
      </c>
      <c r="CF25" s="11">
        <f t="shared" si="31"/>
        <v>459.46923183448268</v>
      </c>
      <c r="CG25" s="7">
        <f>CF25*0.001355</f>
        <v>0.62258080913572411</v>
      </c>
      <c r="CH25" s="10">
        <f t="shared" si="32"/>
        <v>458.84665102534694</v>
      </c>
      <c r="CI25" s="1">
        <f t="shared" si="88"/>
        <v>460.59285705567783</v>
      </c>
      <c r="CJ25" s="26">
        <v>15.686999999999999</v>
      </c>
      <c r="CK25" s="11">
        <f t="shared" si="33"/>
        <v>476.27985705567784</v>
      </c>
      <c r="CL25" s="7">
        <f>CK25*0.001355</f>
        <v>0.64535920631044352</v>
      </c>
      <c r="CM25" s="10">
        <f t="shared" si="34"/>
        <v>475.63449784936739</v>
      </c>
      <c r="CN25" s="1">
        <f t="shared" si="89"/>
        <v>476.40962120954151</v>
      </c>
      <c r="CO25" s="26">
        <v>15.686999999999999</v>
      </c>
      <c r="CP25" s="11">
        <f t="shared" si="35"/>
        <v>492.09662120954152</v>
      </c>
      <c r="CQ25" s="7">
        <f>CP25*0.001355</f>
        <v>0.66679092173892884</v>
      </c>
      <c r="CR25" s="10">
        <f t="shared" si="36"/>
        <v>491.42983028780259</v>
      </c>
      <c r="CS25" s="1">
        <f t="shared" si="90"/>
        <v>485.11980039887817</v>
      </c>
      <c r="CT25" s="26">
        <v>15.686999999999999</v>
      </c>
      <c r="CU25" s="11">
        <f t="shared" si="37"/>
        <v>500.80680039887818</v>
      </c>
      <c r="CV25" s="7">
        <f>CU25*0.001355</f>
        <v>0.67859321454047994</v>
      </c>
      <c r="CW25" s="10">
        <f t="shared" si="38"/>
        <v>500.12820718433773</v>
      </c>
      <c r="CX25" s="1">
        <f t="shared" si="91"/>
        <v>350.32393933808464</v>
      </c>
      <c r="CY25" s="26">
        <v>15.686999999999999</v>
      </c>
      <c r="CZ25" s="11">
        <f t="shared" si="39"/>
        <v>366.01093933808465</v>
      </c>
      <c r="DA25" s="7">
        <f>CZ25*0.001355</f>
        <v>0.49594482280310476</v>
      </c>
      <c r="DB25" s="10">
        <f t="shared" si="40"/>
        <v>365.51499451528156</v>
      </c>
      <c r="DC25" s="1">
        <f t="shared" si="92"/>
        <v>359.11595165522107</v>
      </c>
      <c r="DD25" s="26">
        <v>15.686999999999999</v>
      </c>
      <c r="DE25" s="11">
        <f t="shared" si="93"/>
        <v>374.80295165522108</v>
      </c>
      <c r="DF25" s="7">
        <f>DE25*0.001355</f>
        <v>0.50785799949282462</v>
      </c>
      <c r="DG25" s="10">
        <f t="shared" si="94"/>
        <v>374.29509365572824</v>
      </c>
      <c r="DH25" s="1">
        <f t="shared" si="95"/>
        <v>367.90417461504893</v>
      </c>
      <c r="DI25" s="26">
        <v>15.686999999999999</v>
      </c>
      <c r="DJ25" s="11">
        <f t="shared" si="41"/>
        <v>383.59117461504894</v>
      </c>
      <c r="DK25" s="7">
        <f>DJ25*0.001355</f>
        <v>0.51976604160339135</v>
      </c>
      <c r="DL25" s="10">
        <f t="shared" si="42"/>
        <v>383.07140857344552</v>
      </c>
      <c r="DM25" s="1">
        <f t="shared" si="96"/>
        <v>375.70679976628662</v>
      </c>
      <c r="DN25" s="26">
        <v>15.686999999999999</v>
      </c>
      <c r="DO25" s="11">
        <f t="shared" si="43"/>
        <v>391.39379976628663</v>
      </c>
      <c r="DP25" s="7">
        <f>DO25*0.001355</f>
        <v>0.53033859868331845</v>
      </c>
      <c r="DQ25" s="10">
        <f t="shared" si="44"/>
        <v>390.8634611676033</v>
      </c>
      <c r="DR25" s="1">
        <f t="shared" si="97"/>
        <v>338.39801655549735</v>
      </c>
      <c r="DS25" s="26">
        <v>15.686999999999999</v>
      </c>
      <c r="DT25" s="11">
        <f t="shared" si="45"/>
        <v>354.08501655549736</v>
      </c>
      <c r="DU25" s="7">
        <f>DT25*0.001355</f>
        <v>0.47978519743269893</v>
      </c>
      <c r="DV25" s="10">
        <f t="shared" si="46"/>
        <v>353.60523135806466</v>
      </c>
      <c r="DW25" s="1">
        <f t="shared" si="98"/>
        <v>338.39801655549735</v>
      </c>
      <c r="DX25" s="26">
        <v>15.686999999999999</v>
      </c>
      <c r="DY25" s="11">
        <f t="shared" si="47"/>
        <v>354.08501655549736</v>
      </c>
      <c r="DZ25" s="7">
        <f>DY25*0.001355</f>
        <v>0.47978519743269893</v>
      </c>
      <c r="EA25" s="10">
        <f t="shared" si="48"/>
        <v>353.60523135806466</v>
      </c>
      <c r="EB25" s="1">
        <f t="shared" si="99"/>
        <v>338.39801655549735</v>
      </c>
      <c r="EC25" s="26">
        <v>15.686999999999999</v>
      </c>
      <c r="ED25" s="11">
        <f t="shared" si="49"/>
        <v>354.08501655549736</v>
      </c>
      <c r="EE25" s="7">
        <f>ED25*0.001355</f>
        <v>0.47978519743269893</v>
      </c>
      <c r="EF25" s="10">
        <f t="shared" si="50"/>
        <v>353.60523135806466</v>
      </c>
      <c r="EG25" s="1">
        <f t="shared" si="100"/>
        <v>338.39801655549735</v>
      </c>
      <c r="EH25" s="26">
        <v>15.686999999999999</v>
      </c>
      <c r="EI25" s="11">
        <f t="shared" si="51"/>
        <v>354.08501655549736</v>
      </c>
      <c r="EJ25" s="7">
        <f>EI25*0.001355</f>
        <v>0.47978519743269893</v>
      </c>
      <c r="EK25" s="10">
        <f t="shared" si="52"/>
        <v>353.60523135806466</v>
      </c>
      <c r="EL25" s="1">
        <f t="shared" si="101"/>
        <v>338.39801655549735</v>
      </c>
      <c r="EM25" s="26">
        <v>15.686999999999999</v>
      </c>
      <c r="EN25" s="11">
        <f t="shared" si="53"/>
        <v>354.08501655549736</v>
      </c>
      <c r="EO25" s="7">
        <f>EN25*0.001355</f>
        <v>0.47978519743269893</v>
      </c>
      <c r="EP25" s="10">
        <f t="shared" si="54"/>
        <v>353.60523135806466</v>
      </c>
      <c r="EQ25" s="1">
        <f t="shared" si="102"/>
        <v>338.39801655549735</v>
      </c>
      <c r="ER25" s="26">
        <v>15.686999999999999</v>
      </c>
      <c r="ES25" s="11">
        <f t="shared" si="55"/>
        <v>354.08501655549736</v>
      </c>
      <c r="ET25" s="7">
        <f>ES25*0.001355</f>
        <v>0.47978519743269893</v>
      </c>
      <c r="EU25" s="10">
        <f t="shared" si="56"/>
        <v>353.60523135806466</v>
      </c>
      <c r="EV25" s="1">
        <f t="shared" si="103"/>
        <v>338.39801655549735</v>
      </c>
      <c r="EW25" s="26">
        <v>15.686999999999999</v>
      </c>
      <c r="EX25" s="11">
        <f t="shared" si="57"/>
        <v>354.08501655549736</v>
      </c>
      <c r="EY25" s="7">
        <f>EX25*0.001355</f>
        <v>0.47978519743269893</v>
      </c>
      <c r="EZ25" s="10">
        <f t="shared" si="58"/>
        <v>353.60523135806466</v>
      </c>
      <c r="FA25" s="1">
        <f t="shared" si="104"/>
        <v>338.39801655549735</v>
      </c>
      <c r="FB25" s="26">
        <v>15.686999999999999</v>
      </c>
      <c r="FC25" s="11">
        <f t="shared" si="59"/>
        <v>354.08501655549736</v>
      </c>
      <c r="FD25" s="7">
        <f>FC25*0.001355</f>
        <v>0.47978519743269893</v>
      </c>
      <c r="FE25" s="10">
        <f t="shared" si="60"/>
        <v>353.60523135806466</v>
      </c>
      <c r="FF25" s="1">
        <f t="shared" si="105"/>
        <v>338.39801655549735</v>
      </c>
      <c r="FG25" s="26">
        <v>15.686999999999999</v>
      </c>
      <c r="FH25" s="11">
        <f t="shared" si="61"/>
        <v>354.08501655549736</v>
      </c>
      <c r="FI25" s="7">
        <f>FH25*0.001355</f>
        <v>0.47978519743269893</v>
      </c>
      <c r="FJ25" s="10">
        <f t="shared" si="62"/>
        <v>353.60523135806466</v>
      </c>
      <c r="FK25" s="1">
        <f t="shared" si="106"/>
        <v>338.39801655549735</v>
      </c>
      <c r="FL25" s="26">
        <v>15.686999999999999</v>
      </c>
      <c r="FM25" s="11">
        <f t="shared" si="63"/>
        <v>354.08501655549736</v>
      </c>
      <c r="FN25" s="7">
        <f>FM25*0.001355</f>
        <v>0.47978519743269893</v>
      </c>
      <c r="FO25" s="10">
        <f t="shared" si="64"/>
        <v>353.60523135806466</v>
      </c>
      <c r="FP25" s="1">
        <f t="shared" si="107"/>
        <v>338.39801655549735</v>
      </c>
      <c r="FQ25" s="26">
        <v>15.686999999999999</v>
      </c>
      <c r="FR25" s="11">
        <f t="shared" si="65"/>
        <v>354.08501655549736</v>
      </c>
      <c r="FS25" s="7">
        <f>FR25*0.001355</f>
        <v>0.47978519743269893</v>
      </c>
      <c r="FT25" s="10">
        <f t="shared" si="66"/>
        <v>353.60523135806466</v>
      </c>
      <c r="FU25" s="1">
        <f t="shared" si="108"/>
        <v>338.39801655549735</v>
      </c>
      <c r="FV25" s="26">
        <v>15.686999999999999</v>
      </c>
      <c r="FW25" s="11">
        <f t="shared" si="67"/>
        <v>354.08501655549736</v>
      </c>
      <c r="FX25" s="7">
        <f>FW25*0.001355</f>
        <v>0.47978519743269893</v>
      </c>
      <c r="FY25" s="10">
        <f t="shared" si="68"/>
        <v>353.60523135806466</v>
      </c>
      <c r="FZ25" s="1">
        <f t="shared" si="109"/>
        <v>338.39801655549735</v>
      </c>
      <c r="GA25" s="26">
        <v>15.686999999999999</v>
      </c>
      <c r="GB25" s="11">
        <f t="shared" si="69"/>
        <v>354.08501655549736</v>
      </c>
      <c r="GC25" s="7">
        <f>GB25*0.001355</f>
        <v>0.47978519743269893</v>
      </c>
      <c r="GD25" s="10">
        <f t="shared" si="70"/>
        <v>353.60523135806466</v>
      </c>
      <c r="GE25" s="1">
        <f t="shared" si="110"/>
        <v>338.39801655549735</v>
      </c>
    </row>
    <row r="26" spans="1:187" x14ac:dyDescent="0.3">
      <c r="A26">
        <v>40</v>
      </c>
      <c r="B26">
        <v>263</v>
      </c>
      <c r="C26" s="26">
        <v>15.686999999999999</v>
      </c>
      <c r="D26">
        <f t="shared" si="0"/>
        <v>278.68700000000001</v>
      </c>
      <c r="E26" s="6">
        <f>D26*0.001875</f>
        <v>0.52253812499999996</v>
      </c>
      <c r="F26" s="9">
        <f t="shared" si="1"/>
        <v>278.16446187500003</v>
      </c>
      <c r="G26" s="4">
        <f t="shared" si="71"/>
        <v>221.38661411500001</v>
      </c>
      <c r="H26" s="27">
        <v>15.686999999999999</v>
      </c>
      <c r="I26" s="11">
        <f t="shared" si="2"/>
        <v>237.07361411500003</v>
      </c>
      <c r="J26" s="6">
        <f>I26*0.001875</f>
        <v>0.44451302646562502</v>
      </c>
      <c r="K26" s="10">
        <f t="shared" si="72"/>
        <v>236.62910108853441</v>
      </c>
      <c r="L26" s="12">
        <f t="shared" si="73"/>
        <v>235.7550875318492</v>
      </c>
      <c r="M26" s="27">
        <v>15.686999999999999</v>
      </c>
      <c r="N26" s="11">
        <f t="shared" si="3"/>
        <v>251.44208753184921</v>
      </c>
      <c r="O26" s="6">
        <f>N26*0.001875</f>
        <v>0.47145391412221727</v>
      </c>
      <c r="P26" s="10">
        <f t="shared" si="4"/>
        <v>250.970633617727</v>
      </c>
      <c r="Q26" s="10">
        <f t="shared" si="74"/>
        <v>251.10138350324357</v>
      </c>
      <c r="R26" s="27">
        <v>15.686999999999999</v>
      </c>
      <c r="S26" s="11">
        <f t="shared" si="5"/>
        <v>266.78838350324355</v>
      </c>
      <c r="T26" s="6">
        <f>S26*0.001875</f>
        <v>0.50022821906858161</v>
      </c>
      <c r="U26" s="10">
        <f t="shared" si="6"/>
        <v>266.28815528417499</v>
      </c>
      <c r="V26" s="12">
        <f t="shared" si="75"/>
        <v>266.42688524359664</v>
      </c>
      <c r="W26" s="26">
        <v>15.686999999999999</v>
      </c>
      <c r="X26" s="11">
        <f t="shared" si="7"/>
        <v>282.11388524359666</v>
      </c>
      <c r="Y26" s="6">
        <f>X26*0.001875</f>
        <v>0.52896353483174374</v>
      </c>
      <c r="Z26" s="10">
        <f t="shared" si="8"/>
        <v>281.58492170876491</v>
      </c>
      <c r="AA26" s="10">
        <f t="shared" si="76"/>
        <v>281.7316209290916</v>
      </c>
      <c r="AB26" s="26">
        <v>15.686999999999999</v>
      </c>
      <c r="AC26" s="11">
        <f t="shared" si="9"/>
        <v>297.41862092909162</v>
      </c>
      <c r="AD26" s="6">
        <f>AC26*0.001875</f>
        <v>0.55765991424204675</v>
      </c>
      <c r="AE26" s="10">
        <f t="shared" si="10"/>
        <v>296.86096101484958</v>
      </c>
      <c r="AF26" s="1">
        <f t="shared" si="77"/>
        <v>301.07827859702684</v>
      </c>
      <c r="AG26" s="26">
        <v>15.686999999999999</v>
      </c>
      <c r="AH26" s="11">
        <f t="shared" si="11"/>
        <v>316.76527859702685</v>
      </c>
      <c r="AI26" s="6">
        <f>AH26*0.001875</f>
        <v>0.59393489736942529</v>
      </c>
      <c r="AJ26" s="10">
        <f t="shared" si="12"/>
        <v>316.17134369965743</v>
      </c>
      <c r="AK26" s="10">
        <f t="shared" si="78"/>
        <v>316.43768077066812</v>
      </c>
      <c r="AL26" s="26">
        <v>15.686999999999999</v>
      </c>
      <c r="AM26" s="11">
        <f t="shared" si="13"/>
        <v>332.12468077066814</v>
      </c>
      <c r="AN26" s="6">
        <f>AM26*0.001875</f>
        <v>0.62273377644500272</v>
      </c>
      <c r="AO26" s="10">
        <f t="shared" si="14"/>
        <v>331.50194699422315</v>
      </c>
      <c r="AP26" s="4">
        <f t="shared" si="79"/>
        <v>331.78281405969</v>
      </c>
      <c r="AQ26" s="26">
        <v>15.686999999999999</v>
      </c>
      <c r="AR26" s="11">
        <f t="shared" si="15"/>
        <v>347.46981405969001</v>
      </c>
      <c r="AS26" s="6">
        <f>AR26*0.001875</f>
        <v>0.65150590136191877</v>
      </c>
      <c r="AT26" s="10">
        <f t="shared" si="16"/>
        <v>346.81830815832808</v>
      </c>
      <c r="AU26" s="10">
        <f t="shared" si="80"/>
        <v>346.12413413665826</v>
      </c>
      <c r="AV26" s="26">
        <v>15.686999999999999</v>
      </c>
      <c r="AW26" s="11">
        <f t="shared" si="17"/>
        <v>361.81113413665827</v>
      </c>
      <c r="AX26" s="6">
        <f>AW26*0.001875</f>
        <v>0.67839587650623423</v>
      </c>
      <c r="AY26" s="10">
        <f t="shared" si="18"/>
        <v>361.13273826015205</v>
      </c>
      <c r="AZ26" s="1">
        <f t="shared" si="81"/>
        <v>362.91871430714781</v>
      </c>
      <c r="BA26" s="26">
        <v>15.686999999999999</v>
      </c>
      <c r="BB26" s="11">
        <f t="shared" si="19"/>
        <v>378.60571430714782</v>
      </c>
      <c r="BC26" s="6">
        <f>BB26*0.001875</f>
        <v>0.70988571432590208</v>
      </c>
      <c r="BD26" s="10">
        <f t="shared" si="20"/>
        <v>377.89582859282194</v>
      </c>
      <c r="BE26" s="1">
        <f t="shared" si="82"/>
        <v>373.81449473188309</v>
      </c>
      <c r="BF26" s="26">
        <v>15.686999999999999</v>
      </c>
      <c r="BG26" s="11">
        <f t="shared" si="21"/>
        <v>389.5014947318831</v>
      </c>
      <c r="BH26" s="6">
        <f>BG26*0.001875</f>
        <v>0.73031530262228084</v>
      </c>
      <c r="BI26" s="10">
        <f t="shared" si="22"/>
        <v>388.77117942926083</v>
      </c>
      <c r="BJ26" s="1">
        <f t="shared" si="83"/>
        <v>389.64262530743923</v>
      </c>
      <c r="BK26" s="26">
        <v>15.686999999999999</v>
      </c>
      <c r="BL26" s="11">
        <f t="shared" si="23"/>
        <v>405.32962530743924</v>
      </c>
      <c r="BM26" s="6">
        <f>BL26*0.001875</f>
        <v>0.75999304745144858</v>
      </c>
      <c r="BN26" s="10">
        <f t="shared" si="24"/>
        <v>404.56963225998777</v>
      </c>
      <c r="BO26" s="1">
        <f t="shared" si="84"/>
        <v>406.44639674685908</v>
      </c>
      <c r="BP26" s="26">
        <v>15.686999999999999</v>
      </c>
      <c r="BQ26" s="11">
        <f t="shared" si="25"/>
        <v>422.13339674685909</v>
      </c>
      <c r="BR26" s="6">
        <f>BQ26*0.001875</f>
        <v>0.79150011890036076</v>
      </c>
      <c r="BS26" s="10">
        <f t="shared" si="26"/>
        <v>421.3418966279587</v>
      </c>
      <c r="BT26" s="1">
        <f t="shared" si="85"/>
        <v>423.23790143312794</v>
      </c>
      <c r="BU26" s="26">
        <v>15.686999999999999</v>
      </c>
      <c r="BV26" s="11">
        <f t="shared" si="27"/>
        <v>438.92490143312796</v>
      </c>
      <c r="BW26" s="6">
        <f>BV26*0.001875</f>
        <v>0.82298419018711488</v>
      </c>
      <c r="BX26" s="10">
        <f t="shared" si="28"/>
        <v>438.10191724294083</v>
      </c>
      <c r="BY26" s="1">
        <f t="shared" si="86"/>
        <v>440.01714832097576</v>
      </c>
      <c r="BZ26" s="26">
        <v>15.686999999999999</v>
      </c>
      <c r="CA26" s="11">
        <f t="shared" si="29"/>
        <v>455.70414832097578</v>
      </c>
      <c r="CB26" s="6">
        <f>CA26*0.001875</f>
        <v>0.85444527810182958</v>
      </c>
      <c r="CC26" s="10">
        <f t="shared" si="30"/>
        <v>454.84970304287395</v>
      </c>
      <c r="CD26" s="1">
        <f t="shared" si="87"/>
        <v>442.0490279847171</v>
      </c>
      <c r="CE26" s="26">
        <v>15.686999999999999</v>
      </c>
      <c r="CF26" s="11">
        <f t="shared" si="31"/>
        <v>457.73602798471711</v>
      </c>
      <c r="CG26" s="6">
        <f>CF26*0.001875</f>
        <v>0.85825505247134459</v>
      </c>
      <c r="CH26" s="10">
        <f t="shared" si="32"/>
        <v>456.87777293224576</v>
      </c>
      <c r="CI26" s="1">
        <f t="shared" si="88"/>
        <v>458.84665102534694</v>
      </c>
      <c r="CJ26" s="26">
        <v>15.686999999999999</v>
      </c>
      <c r="CK26" s="11">
        <f t="shared" si="33"/>
        <v>474.53365102534696</v>
      </c>
      <c r="CL26" s="6">
        <f>CK26*0.001875</f>
        <v>0.88975059567252546</v>
      </c>
      <c r="CM26" s="10">
        <f t="shared" si="34"/>
        <v>473.64390042967443</v>
      </c>
      <c r="CN26" s="1">
        <f t="shared" si="89"/>
        <v>475.63449784936739</v>
      </c>
      <c r="CO26" s="26">
        <v>15.686999999999999</v>
      </c>
      <c r="CP26" s="11">
        <f t="shared" si="35"/>
        <v>491.3214978493674</v>
      </c>
      <c r="CQ26" s="6">
        <f>CP26*0.001875</f>
        <v>0.9212278084675638</v>
      </c>
      <c r="CR26" s="10">
        <f t="shared" si="36"/>
        <v>490.40027004089984</v>
      </c>
      <c r="CS26" s="1">
        <f t="shared" si="90"/>
        <v>491.42983028780259</v>
      </c>
      <c r="CT26" s="26">
        <v>15.686999999999999</v>
      </c>
      <c r="CU26" s="11">
        <f t="shared" si="37"/>
        <v>507.1168302878026</v>
      </c>
      <c r="CV26" s="6">
        <f>CU26*0.001875</f>
        <v>0.9508440567896298</v>
      </c>
      <c r="CW26" s="10">
        <f t="shared" si="38"/>
        <v>506.16598623101299</v>
      </c>
      <c r="CX26" s="1">
        <f t="shared" si="91"/>
        <v>500.12820718433773</v>
      </c>
      <c r="CY26" s="26">
        <v>15.686999999999999</v>
      </c>
      <c r="CZ26" s="11">
        <f t="shared" si="39"/>
        <v>515.81520718433774</v>
      </c>
      <c r="DA26" s="6">
        <f>CZ26*0.001875</f>
        <v>0.96715351347063327</v>
      </c>
      <c r="DB26" s="10">
        <f t="shared" si="40"/>
        <v>514.8480536708671</v>
      </c>
      <c r="DC26" s="1">
        <f t="shared" si="92"/>
        <v>365.51499451528156</v>
      </c>
      <c r="DD26" s="26">
        <v>15.686999999999999</v>
      </c>
      <c r="DE26" s="11">
        <f t="shared" si="93"/>
        <v>381.20199451528157</v>
      </c>
      <c r="DF26" s="6">
        <f>DE26*0.001875</f>
        <v>0.71475373971615297</v>
      </c>
      <c r="DG26" s="10">
        <f t="shared" si="94"/>
        <v>380.4872407755654</v>
      </c>
      <c r="DH26" s="1">
        <f t="shared" si="95"/>
        <v>374.29509365572824</v>
      </c>
      <c r="DI26" s="26">
        <v>15.686999999999999</v>
      </c>
      <c r="DJ26" s="11">
        <f t="shared" si="41"/>
        <v>389.98209365572825</v>
      </c>
      <c r="DK26" s="6">
        <f>DJ26*0.001875</f>
        <v>0.73121642560449041</v>
      </c>
      <c r="DL26" s="10">
        <f t="shared" si="42"/>
        <v>389.25087723012376</v>
      </c>
      <c r="DM26" s="1">
        <f t="shared" si="96"/>
        <v>383.07140857344552</v>
      </c>
      <c r="DN26" s="26">
        <v>15.686999999999999</v>
      </c>
      <c r="DO26" s="11">
        <f t="shared" si="43"/>
        <v>398.75840857344554</v>
      </c>
      <c r="DP26" s="6">
        <f>DO26*0.001875</f>
        <v>0.74767201607521039</v>
      </c>
      <c r="DQ26" s="10">
        <f t="shared" si="44"/>
        <v>398.01073655737031</v>
      </c>
      <c r="DR26" s="1">
        <f t="shared" si="97"/>
        <v>390.8634611676033</v>
      </c>
      <c r="DS26" s="26">
        <v>15.686999999999999</v>
      </c>
      <c r="DT26" s="11">
        <f t="shared" si="45"/>
        <v>406.55046116760332</v>
      </c>
      <c r="DU26" s="6">
        <f>DT26*0.001875</f>
        <v>0.76228211468925622</v>
      </c>
      <c r="DV26" s="10">
        <f t="shared" si="46"/>
        <v>405.78817905291407</v>
      </c>
      <c r="DW26" s="1">
        <f t="shared" si="98"/>
        <v>353.60523135806466</v>
      </c>
      <c r="DX26" s="26">
        <v>15.686999999999999</v>
      </c>
      <c r="DY26" s="11">
        <f t="shared" si="47"/>
        <v>369.29223135806467</v>
      </c>
      <c r="DZ26" s="6">
        <f>DY26*0.001875</f>
        <v>0.69242293379637121</v>
      </c>
      <c r="EA26" s="10">
        <f t="shared" si="48"/>
        <v>368.5998084242683</v>
      </c>
      <c r="EB26" s="1">
        <f t="shared" si="99"/>
        <v>353.60523135806466</v>
      </c>
      <c r="EC26" s="26">
        <v>15.686999999999999</v>
      </c>
      <c r="ED26" s="11">
        <f t="shared" si="49"/>
        <v>369.29223135806467</v>
      </c>
      <c r="EE26" s="6">
        <f>ED26*0.001875</f>
        <v>0.69242293379637121</v>
      </c>
      <c r="EF26" s="10">
        <f t="shared" si="50"/>
        <v>368.5998084242683</v>
      </c>
      <c r="EG26" s="1">
        <f t="shared" si="100"/>
        <v>353.60523135806466</v>
      </c>
      <c r="EH26" s="26">
        <v>15.686999999999999</v>
      </c>
      <c r="EI26" s="11">
        <f t="shared" si="51"/>
        <v>369.29223135806467</v>
      </c>
      <c r="EJ26" s="6">
        <f>EI26*0.001875</f>
        <v>0.69242293379637121</v>
      </c>
      <c r="EK26" s="10">
        <f t="shared" si="52"/>
        <v>368.5998084242683</v>
      </c>
      <c r="EL26" s="1">
        <f t="shared" si="101"/>
        <v>353.60523135806466</v>
      </c>
      <c r="EM26" s="26">
        <v>15.686999999999999</v>
      </c>
      <c r="EN26" s="11">
        <f t="shared" si="53"/>
        <v>369.29223135806467</v>
      </c>
      <c r="EO26" s="6">
        <f>EN26*0.001875</f>
        <v>0.69242293379637121</v>
      </c>
      <c r="EP26" s="10">
        <f t="shared" si="54"/>
        <v>368.5998084242683</v>
      </c>
      <c r="EQ26" s="1">
        <f t="shared" si="102"/>
        <v>353.60523135806466</v>
      </c>
      <c r="ER26" s="26">
        <v>15.686999999999999</v>
      </c>
      <c r="ES26" s="11">
        <f t="shared" si="55"/>
        <v>369.29223135806467</v>
      </c>
      <c r="ET26" s="6">
        <f>ES26*0.001875</f>
        <v>0.69242293379637121</v>
      </c>
      <c r="EU26" s="10">
        <f t="shared" si="56"/>
        <v>368.5998084242683</v>
      </c>
      <c r="EV26" s="1">
        <f t="shared" si="103"/>
        <v>353.60523135806466</v>
      </c>
      <c r="EW26" s="26">
        <v>15.686999999999999</v>
      </c>
      <c r="EX26" s="11">
        <f t="shared" si="57"/>
        <v>369.29223135806467</v>
      </c>
      <c r="EY26" s="6">
        <f>EX26*0.001875</f>
        <v>0.69242293379637121</v>
      </c>
      <c r="EZ26" s="10">
        <f t="shared" si="58"/>
        <v>368.5998084242683</v>
      </c>
      <c r="FA26" s="1">
        <f t="shared" si="104"/>
        <v>353.60523135806466</v>
      </c>
      <c r="FB26" s="26">
        <v>15.686999999999999</v>
      </c>
      <c r="FC26" s="11">
        <f t="shared" si="59"/>
        <v>369.29223135806467</v>
      </c>
      <c r="FD26" s="6">
        <f>FC26*0.001875</f>
        <v>0.69242293379637121</v>
      </c>
      <c r="FE26" s="10">
        <f t="shared" si="60"/>
        <v>368.5998084242683</v>
      </c>
      <c r="FF26" s="1">
        <f t="shared" si="105"/>
        <v>353.60523135806466</v>
      </c>
      <c r="FG26" s="26">
        <v>15.686999999999999</v>
      </c>
      <c r="FH26" s="11">
        <f t="shared" si="61"/>
        <v>369.29223135806467</v>
      </c>
      <c r="FI26" s="6">
        <f>FH26*0.001875</f>
        <v>0.69242293379637121</v>
      </c>
      <c r="FJ26" s="10">
        <f t="shared" si="62"/>
        <v>368.5998084242683</v>
      </c>
      <c r="FK26" s="1">
        <f t="shared" si="106"/>
        <v>353.60523135806466</v>
      </c>
      <c r="FL26" s="26">
        <v>15.686999999999999</v>
      </c>
      <c r="FM26" s="11">
        <f t="shared" si="63"/>
        <v>369.29223135806467</v>
      </c>
      <c r="FN26" s="6">
        <f>FM26*0.001875</f>
        <v>0.69242293379637121</v>
      </c>
      <c r="FO26" s="10">
        <f t="shared" si="64"/>
        <v>368.5998084242683</v>
      </c>
      <c r="FP26" s="1">
        <f t="shared" si="107"/>
        <v>353.60523135806466</v>
      </c>
      <c r="FQ26" s="26">
        <v>15.686999999999999</v>
      </c>
      <c r="FR26" s="11">
        <f t="shared" si="65"/>
        <v>369.29223135806467</v>
      </c>
      <c r="FS26" s="6">
        <f>FR26*0.001875</f>
        <v>0.69242293379637121</v>
      </c>
      <c r="FT26" s="10">
        <f t="shared" si="66"/>
        <v>368.5998084242683</v>
      </c>
      <c r="FU26" s="1">
        <f t="shared" si="108"/>
        <v>353.60523135806466</v>
      </c>
      <c r="FV26" s="26">
        <v>15.686999999999999</v>
      </c>
      <c r="FW26" s="11">
        <f t="shared" si="67"/>
        <v>369.29223135806467</v>
      </c>
      <c r="FX26" s="6">
        <f>FW26*0.001875</f>
        <v>0.69242293379637121</v>
      </c>
      <c r="FY26" s="10">
        <f t="shared" si="68"/>
        <v>368.5998084242683</v>
      </c>
      <c r="FZ26" s="1">
        <f t="shared" si="109"/>
        <v>353.60523135806466</v>
      </c>
      <c r="GA26" s="26">
        <v>15.686999999999999</v>
      </c>
      <c r="GB26" s="11">
        <f t="shared" si="69"/>
        <v>369.29223135806467</v>
      </c>
      <c r="GC26" s="6">
        <f>GB26*0.001875</f>
        <v>0.69242293379637121</v>
      </c>
      <c r="GD26" s="10">
        <f t="shared" si="70"/>
        <v>368.5998084242683</v>
      </c>
      <c r="GE26" s="1">
        <f t="shared" si="110"/>
        <v>353.60523135806466</v>
      </c>
    </row>
    <row r="27" spans="1:187" x14ac:dyDescent="0.3">
      <c r="A27">
        <v>41</v>
      </c>
      <c r="B27">
        <v>263</v>
      </c>
      <c r="C27" s="26">
        <v>20.168999999999997</v>
      </c>
      <c r="D27">
        <f t="shared" si="0"/>
        <v>283.16899999999998</v>
      </c>
      <c r="E27" s="6">
        <f>D27*0.001875</f>
        <v>0.5309418749999999</v>
      </c>
      <c r="F27" s="9">
        <f t="shared" si="1"/>
        <v>282.63805812499999</v>
      </c>
      <c r="G27" s="4">
        <f t="shared" si="71"/>
        <v>278.16446187500003</v>
      </c>
      <c r="H27" s="27">
        <v>20.168999999999997</v>
      </c>
      <c r="I27" s="11">
        <f t="shared" si="2"/>
        <v>298.33346187500001</v>
      </c>
      <c r="J27" s="6">
        <f>I27*0.001875</f>
        <v>0.55937524101562497</v>
      </c>
      <c r="K27" s="10">
        <f t="shared" si="72"/>
        <v>297.77408663398438</v>
      </c>
      <c r="L27" s="12">
        <f t="shared" si="73"/>
        <v>236.62910108853441</v>
      </c>
      <c r="M27" s="27">
        <v>20.168999999999997</v>
      </c>
      <c r="N27" s="11">
        <f t="shared" si="3"/>
        <v>256.79810108853439</v>
      </c>
      <c r="O27" s="6">
        <f>N27*0.001875</f>
        <v>0.48149643954100196</v>
      </c>
      <c r="P27" s="10">
        <f t="shared" si="4"/>
        <v>256.3166046489934</v>
      </c>
      <c r="Q27" s="10">
        <f t="shared" si="74"/>
        <v>250.970633617727</v>
      </c>
      <c r="R27" s="27">
        <v>20.168999999999997</v>
      </c>
      <c r="S27" s="11">
        <f t="shared" si="5"/>
        <v>271.13963361772699</v>
      </c>
      <c r="T27" s="6">
        <f>S27*0.001875</f>
        <v>0.50838681303323807</v>
      </c>
      <c r="U27" s="10">
        <f t="shared" si="6"/>
        <v>270.63124680469377</v>
      </c>
      <c r="V27" s="12">
        <f t="shared" si="75"/>
        <v>266.28815528417499</v>
      </c>
      <c r="W27" s="26">
        <v>20.168999999999997</v>
      </c>
      <c r="X27" s="11">
        <f t="shared" si="7"/>
        <v>286.45715528417497</v>
      </c>
      <c r="Y27" s="6">
        <f>X27*0.001875</f>
        <v>0.53710716615782805</v>
      </c>
      <c r="Z27" s="10">
        <f t="shared" si="8"/>
        <v>285.92004811801712</v>
      </c>
      <c r="AA27" s="10">
        <f t="shared" si="76"/>
        <v>281.58492170876491</v>
      </c>
      <c r="AB27" s="26">
        <v>20.168999999999997</v>
      </c>
      <c r="AC27" s="11">
        <f t="shared" si="9"/>
        <v>301.75392170876489</v>
      </c>
      <c r="AD27" s="6">
        <f>AC27*0.001875</f>
        <v>0.5657886032039342</v>
      </c>
      <c r="AE27" s="10">
        <f t="shared" si="10"/>
        <v>301.18813310556095</v>
      </c>
      <c r="AF27" s="1">
        <f t="shared" si="77"/>
        <v>296.86096101484958</v>
      </c>
      <c r="AG27" s="26">
        <v>20.168999999999997</v>
      </c>
      <c r="AH27" s="11">
        <f t="shared" si="11"/>
        <v>317.02996101484956</v>
      </c>
      <c r="AI27" s="6">
        <f>AH27*0.001875</f>
        <v>0.59443117690284286</v>
      </c>
      <c r="AJ27" s="10">
        <f t="shared" si="12"/>
        <v>316.43552983794672</v>
      </c>
      <c r="AK27" s="10">
        <f t="shared" si="78"/>
        <v>316.17134369965743</v>
      </c>
      <c r="AL27" s="26">
        <v>20.168999999999997</v>
      </c>
      <c r="AM27" s="11">
        <f t="shared" si="13"/>
        <v>336.34034369965741</v>
      </c>
      <c r="AN27" s="6">
        <f>AM27*0.001875</f>
        <v>0.63063814443685762</v>
      </c>
      <c r="AO27" s="10">
        <f t="shared" si="14"/>
        <v>335.70970555522058</v>
      </c>
      <c r="AP27" s="4">
        <f t="shared" si="79"/>
        <v>331.50194699422315</v>
      </c>
      <c r="AQ27" s="26">
        <v>20.168999999999997</v>
      </c>
      <c r="AR27" s="11">
        <f t="shared" si="15"/>
        <v>351.67094699422313</v>
      </c>
      <c r="AS27" s="6">
        <f>AR27*0.001875</f>
        <v>0.65938302561416839</v>
      </c>
      <c r="AT27" s="10">
        <f t="shared" si="16"/>
        <v>351.01156396860898</v>
      </c>
      <c r="AU27" s="10">
        <f t="shared" si="80"/>
        <v>346.81830815832808</v>
      </c>
      <c r="AV27" s="26">
        <v>20.168999999999997</v>
      </c>
      <c r="AW27" s="11">
        <f t="shared" si="17"/>
        <v>366.98730815832806</v>
      </c>
      <c r="AX27" s="6">
        <f>AW27*0.001875</f>
        <v>0.68810120279686504</v>
      </c>
      <c r="AY27" s="10">
        <f t="shared" si="18"/>
        <v>366.29920695553119</v>
      </c>
      <c r="AZ27" s="1">
        <f t="shared" si="81"/>
        <v>361.13273826015205</v>
      </c>
      <c r="BA27" s="26">
        <v>20.168999999999997</v>
      </c>
      <c r="BB27" s="11">
        <f t="shared" si="19"/>
        <v>381.30173826015204</v>
      </c>
      <c r="BC27" s="6">
        <f>BB27*0.001875</f>
        <v>0.714940759237785</v>
      </c>
      <c r="BD27" s="10">
        <f t="shared" si="20"/>
        <v>380.58679750091426</v>
      </c>
      <c r="BE27" s="1">
        <f t="shared" si="82"/>
        <v>377.89582859282194</v>
      </c>
      <c r="BF27" s="26">
        <v>20.168999999999997</v>
      </c>
      <c r="BG27" s="11">
        <f t="shared" si="21"/>
        <v>398.06482859282193</v>
      </c>
      <c r="BH27" s="6">
        <f>BG27*0.001875</f>
        <v>0.74637155361154106</v>
      </c>
      <c r="BI27" s="10">
        <f t="shared" si="22"/>
        <v>397.31845703921039</v>
      </c>
      <c r="BJ27" s="1">
        <f t="shared" si="83"/>
        <v>388.77117942926083</v>
      </c>
      <c r="BK27" s="26">
        <v>20.168999999999997</v>
      </c>
      <c r="BL27" s="11">
        <f t="shared" si="23"/>
        <v>408.94017942926081</v>
      </c>
      <c r="BM27" s="6">
        <f>BL27*0.001875</f>
        <v>0.76676283642986398</v>
      </c>
      <c r="BN27" s="10">
        <f t="shared" si="24"/>
        <v>408.17341659283096</v>
      </c>
      <c r="BO27" s="1">
        <f t="shared" si="84"/>
        <v>404.56963225998777</v>
      </c>
      <c r="BP27" s="26">
        <v>20.168999999999997</v>
      </c>
      <c r="BQ27" s="11">
        <f t="shared" si="25"/>
        <v>424.73863225998775</v>
      </c>
      <c r="BR27" s="6">
        <f>BQ27*0.001875</f>
        <v>0.79638493548747702</v>
      </c>
      <c r="BS27" s="10">
        <f t="shared" si="26"/>
        <v>423.94224732450027</v>
      </c>
      <c r="BT27" s="1">
        <f t="shared" si="85"/>
        <v>421.3418966279587</v>
      </c>
      <c r="BU27" s="26">
        <v>20.168999999999997</v>
      </c>
      <c r="BV27" s="11">
        <f t="shared" si="27"/>
        <v>441.51089662795869</v>
      </c>
      <c r="BW27" s="6">
        <f>BV27*0.001875</f>
        <v>0.82783293117742252</v>
      </c>
      <c r="BX27" s="10">
        <f t="shared" si="28"/>
        <v>440.68306369678129</v>
      </c>
      <c r="BY27" s="1">
        <f t="shared" si="86"/>
        <v>438.10191724294083</v>
      </c>
      <c r="BZ27" s="26">
        <v>20.168999999999997</v>
      </c>
      <c r="CA27" s="11">
        <f t="shared" si="29"/>
        <v>458.27091724294081</v>
      </c>
      <c r="CB27" s="6">
        <f>CA27*0.001875</f>
        <v>0.85925796983051395</v>
      </c>
      <c r="CC27" s="10">
        <f t="shared" si="30"/>
        <v>457.41165927311027</v>
      </c>
      <c r="CD27" s="1">
        <f t="shared" si="87"/>
        <v>454.84970304287395</v>
      </c>
      <c r="CE27" s="26">
        <v>20.168999999999997</v>
      </c>
      <c r="CF27" s="11">
        <f t="shared" si="31"/>
        <v>475.01870304287394</v>
      </c>
      <c r="CG27" s="6">
        <f>CF27*0.001875</f>
        <v>0.89066006820538857</v>
      </c>
      <c r="CH27" s="10">
        <f t="shared" si="32"/>
        <v>474.12804297466857</v>
      </c>
      <c r="CI27" s="1">
        <f t="shared" si="88"/>
        <v>456.87777293224576</v>
      </c>
      <c r="CJ27" s="26">
        <v>20.168999999999997</v>
      </c>
      <c r="CK27" s="11">
        <f t="shared" si="33"/>
        <v>477.04677293224574</v>
      </c>
      <c r="CL27" s="6">
        <f>CK27*0.001875</f>
        <v>0.89446269924796074</v>
      </c>
      <c r="CM27" s="10">
        <f t="shared" si="34"/>
        <v>476.15231023299776</v>
      </c>
      <c r="CN27" s="1">
        <f t="shared" si="89"/>
        <v>473.64390042967443</v>
      </c>
      <c r="CO27" s="26">
        <v>20.168999999999997</v>
      </c>
      <c r="CP27" s="11">
        <f t="shared" si="35"/>
        <v>493.81290042967441</v>
      </c>
      <c r="CQ27" s="6">
        <f>CP27*0.001875</f>
        <v>0.92589918830563944</v>
      </c>
      <c r="CR27" s="10">
        <f t="shared" si="36"/>
        <v>492.88700124136875</v>
      </c>
      <c r="CS27" s="1">
        <f t="shared" si="90"/>
        <v>490.40027004089984</v>
      </c>
      <c r="CT27" s="26">
        <v>20.168999999999997</v>
      </c>
      <c r="CU27" s="11">
        <f t="shared" si="37"/>
        <v>510.56927004089982</v>
      </c>
      <c r="CV27" s="6">
        <f>CU27*0.001875</f>
        <v>0.95731738132668709</v>
      </c>
      <c r="CW27" s="10">
        <f t="shared" si="38"/>
        <v>509.61195265957315</v>
      </c>
      <c r="CX27" s="1">
        <f t="shared" si="91"/>
        <v>506.16598623101299</v>
      </c>
      <c r="CY27" s="26">
        <v>20.168999999999997</v>
      </c>
      <c r="CZ27" s="11">
        <f t="shared" si="39"/>
        <v>526.33498623101298</v>
      </c>
      <c r="DA27" s="6">
        <f>CZ27*0.001875</f>
        <v>0.98687809918314928</v>
      </c>
      <c r="DB27" s="10">
        <f t="shared" si="40"/>
        <v>525.3481081318298</v>
      </c>
      <c r="DC27" s="1">
        <f t="shared" si="92"/>
        <v>514.8480536708671</v>
      </c>
      <c r="DD27" s="26">
        <v>20.168999999999997</v>
      </c>
      <c r="DE27" s="11">
        <f t="shared" si="93"/>
        <v>535.01705367086709</v>
      </c>
      <c r="DF27" s="6">
        <f>DE27*0.001875</f>
        <v>1.0031569756328758</v>
      </c>
      <c r="DG27" s="10">
        <f t="shared" si="94"/>
        <v>534.01389669523417</v>
      </c>
      <c r="DH27" s="1">
        <f t="shared" si="95"/>
        <v>380.4872407755654</v>
      </c>
      <c r="DI27" s="26">
        <v>20.168999999999997</v>
      </c>
      <c r="DJ27" s="11">
        <f t="shared" si="41"/>
        <v>400.65624077556538</v>
      </c>
      <c r="DK27" s="6">
        <f>DJ27*0.001875</f>
        <v>0.7512304514541851</v>
      </c>
      <c r="DL27" s="10">
        <f t="shared" si="42"/>
        <v>399.90501032411117</v>
      </c>
      <c r="DM27" s="1">
        <f t="shared" si="96"/>
        <v>389.25087723012376</v>
      </c>
      <c r="DN27" s="26">
        <v>20.168999999999997</v>
      </c>
      <c r="DO27" s="11">
        <f t="shared" si="43"/>
        <v>409.41987723012375</v>
      </c>
      <c r="DP27" s="6">
        <f>DO27*0.001875</f>
        <v>0.767662269806482</v>
      </c>
      <c r="DQ27" s="10">
        <f t="shared" si="44"/>
        <v>408.65221496031728</v>
      </c>
      <c r="DR27" s="1">
        <f t="shared" si="97"/>
        <v>398.01073655737031</v>
      </c>
      <c r="DS27" s="26">
        <v>20.168999999999997</v>
      </c>
      <c r="DT27" s="11">
        <f t="shared" si="45"/>
        <v>418.17973655737029</v>
      </c>
      <c r="DU27" s="6">
        <f>DT27*0.001875</f>
        <v>0.78408700604506931</v>
      </c>
      <c r="DV27" s="10">
        <f t="shared" si="46"/>
        <v>417.39564955132522</v>
      </c>
      <c r="DW27" s="1">
        <f t="shared" si="98"/>
        <v>405.78817905291407</v>
      </c>
      <c r="DX27" s="26">
        <v>20.168999999999997</v>
      </c>
      <c r="DY27" s="11">
        <f t="shared" si="47"/>
        <v>425.95717905291406</v>
      </c>
      <c r="DZ27" s="6">
        <f>DY27*0.001875</f>
        <v>0.79866971072421378</v>
      </c>
      <c r="EA27" s="10">
        <f t="shared" si="48"/>
        <v>425.15850934218986</v>
      </c>
      <c r="EB27" s="1">
        <f t="shared" si="99"/>
        <v>368.5998084242683</v>
      </c>
      <c r="EC27" s="26">
        <v>20.168999999999997</v>
      </c>
      <c r="ED27" s="11">
        <f t="shared" si="49"/>
        <v>388.76880842426829</v>
      </c>
      <c r="EE27" s="6">
        <f>ED27*0.001875</f>
        <v>0.72894151579550304</v>
      </c>
      <c r="EF27" s="10">
        <f t="shared" si="50"/>
        <v>388.03986690847279</v>
      </c>
      <c r="EG27" s="1">
        <f t="shared" si="100"/>
        <v>368.5998084242683</v>
      </c>
      <c r="EH27" s="26">
        <v>20.168999999999997</v>
      </c>
      <c r="EI27" s="11">
        <f t="shared" si="51"/>
        <v>388.76880842426829</v>
      </c>
      <c r="EJ27" s="6">
        <f>EI27*0.001875</f>
        <v>0.72894151579550304</v>
      </c>
      <c r="EK27" s="10">
        <f t="shared" si="52"/>
        <v>388.03986690847279</v>
      </c>
      <c r="EL27" s="1">
        <f t="shared" si="101"/>
        <v>368.5998084242683</v>
      </c>
      <c r="EM27" s="26">
        <v>20.168999999999997</v>
      </c>
      <c r="EN27" s="11">
        <f t="shared" si="53"/>
        <v>388.76880842426829</v>
      </c>
      <c r="EO27" s="6">
        <f>EN27*0.001875</f>
        <v>0.72894151579550304</v>
      </c>
      <c r="EP27" s="10">
        <f t="shared" si="54"/>
        <v>388.03986690847279</v>
      </c>
      <c r="EQ27" s="1">
        <f t="shared" si="102"/>
        <v>368.5998084242683</v>
      </c>
      <c r="ER27" s="26">
        <v>20.168999999999997</v>
      </c>
      <c r="ES27" s="11">
        <f t="shared" si="55"/>
        <v>388.76880842426829</v>
      </c>
      <c r="ET27" s="6">
        <f>ES27*0.001875</f>
        <v>0.72894151579550304</v>
      </c>
      <c r="EU27" s="10">
        <f t="shared" si="56"/>
        <v>388.03986690847279</v>
      </c>
      <c r="EV27" s="1">
        <f t="shared" si="103"/>
        <v>368.5998084242683</v>
      </c>
      <c r="EW27" s="26">
        <v>20.168999999999997</v>
      </c>
      <c r="EX27" s="11">
        <f t="shared" si="57"/>
        <v>388.76880842426829</v>
      </c>
      <c r="EY27" s="6">
        <f>EX27*0.001875</f>
        <v>0.72894151579550304</v>
      </c>
      <c r="EZ27" s="10">
        <f t="shared" si="58"/>
        <v>388.03986690847279</v>
      </c>
      <c r="FA27" s="1">
        <f t="shared" si="104"/>
        <v>368.5998084242683</v>
      </c>
      <c r="FB27" s="26">
        <v>20.168999999999997</v>
      </c>
      <c r="FC27" s="11">
        <f t="shared" si="59"/>
        <v>388.76880842426829</v>
      </c>
      <c r="FD27" s="6">
        <f>FC27*0.001875</f>
        <v>0.72894151579550304</v>
      </c>
      <c r="FE27" s="10">
        <f t="shared" si="60"/>
        <v>388.03986690847279</v>
      </c>
      <c r="FF27" s="1">
        <f t="shared" si="105"/>
        <v>368.5998084242683</v>
      </c>
      <c r="FG27" s="26">
        <v>20.168999999999997</v>
      </c>
      <c r="FH27" s="11">
        <f t="shared" si="61"/>
        <v>388.76880842426829</v>
      </c>
      <c r="FI27" s="6">
        <f>FH27*0.001875</f>
        <v>0.72894151579550304</v>
      </c>
      <c r="FJ27" s="10">
        <f t="shared" si="62"/>
        <v>388.03986690847279</v>
      </c>
      <c r="FK27" s="1">
        <f t="shared" si="106"/>
        <v>368.5998084242683</v>
      </c>
      <c r="FL27" s="26">
        <v>20.168999999999997</v>
      </c>
      <c r="FM27" s="11">
        <f t="shared" si="63"/>
        <v>388.76880842426829</v>
      </c>
      <c r="FN27" s="6">
        <f>FM27*0.001875</f>
        <v>0.72894151579550304</v>
      </c>
      <c r="FO27" s="10">
        <f t="shared" si="64"/>
        <v>388.03986690847279</v>
      </c>
      <c r="FP27" s="1">
        <f t="shared" si="107"/>
        <v>368.5998084242683</v>
      </c>
      <c r="FQ27" s="26">
        <v>20.168999999999997</v>
      </c>
      <c r="FR27" s="11">
        <f t="shared" si="65"/>
        <v>388.76880842426829</v>
      </c>
      <c r="FS27" s="6">
        <f>FR27*0.001875</f>
        <v>0.72894151579550304</v>
      </c>
      <c r="FT27" s="10">
        <f t="shared" si="66"/>
        <v>388.03986690847279</v>
      </c>
      <c r="FU27" s="1">
        <f t="shared" si="108"/>
        <v>368.5998084242683</v>
      </c>
      <c r="FV27" s="26">
        <v>20.168999999999997</v>
      </c>
      <c r="FW27" s="11">
        <f t="shared" si="67"/>
        <v>388.76880842426829</v>
      </c>
      <c r="FX27" s="6">
        <f>FW27*0.001875</f>
        <v>0.72894151579550304</v>
      </c>
      <c r="FY27" s="10">
        <f t="shared" si="68"/>
        <v>388.03986690847279</v>
      </c>
      <c r="FZ27" s="1">
        <f t="shared" si="109"/>
        <v>368.5998084242683</v>
      </c>
      <c r="GA27" s="26">
        <v>20.168999999999997</v>
      </c>
      <c r="GB27" s="11">
        <f t="shared" si="69"/>
        <v>388.76880842426829</v>
      </c>
      <c r="GC27" s="6">
        <f>GB27*0.001875</f>
        <v>0.72894151579550304</v>
      </c>
      <c r="GD27" s="10">
        <f t="shared" si="70"/>
        <v>388.03986690847279</v>
      </c>
      <c r="GE27" s="1">
        <f t="shared" si="110"/>
        <v>368.5998084242683</v>
      </c>
    </row>
    <row r="28" spans="1:187" x14ac:dyDescent="0.3">
      <c r="A28">
        <v>42</v>
      </c>
      <c r="B28">
        <v>263</v>
      </c>
      <c r="C28" s="26">
        <v>20.168999999999997</v>
      </c>
      <c r="D28">
        <f t="shared" si="0"/>
        <v>283.16899999999998</v>
      </c>
      <c r="E28" s="6">
        <f>D28*0.001875</f>
        <v>0.5309418749999999</v>
      </c>
      <c r="F28" s="9">
        <f t="shared" si="1"/>
        <v>282.63805812499999</v>
      </c>
      <c r="G28" s="4">
        <f t="shared" si="71"/>
        <v>282.63805812499999</v>
      </c>
      <c r="H28" s="27">
        <v>20.168999999999997</v>
      </c>
      <c r="I28" s="11">
        <f t="shared" si="2"/>
        <v>302.80705812499997</v>
      </c>
      <c r="J28" s="6">
        <f>I28*0.001875</f>
        <v>0.56776323398437489</v>
      </c>
      <c r="K28" s="10">
        <f t="shared" si="72"/>
        <v>302.23929489101562</v>
      </c>
      <c r="L28" s="12">
        <f t="shared" si="73"/>
        <v>297.77408663398438</v>
      </c>
      <c r="M28" s="27">
        <v>20.168999999999997</v>
      </c>
      <c r="N28" s="11">
        <f t="shared" si="3"/>
        <v>317.94308663398436</v>
      </c>
      <c r="O28" s="6">
        <f>N28*0.001875</f>
        <v>0.59614328743872069</v>
      </c>
      <c r="P28" s="10">
        <f t="shared" si="4"/>
        <v>317.34694334654563</v>
      </c>
      <c r="Q28" s="10">
        <f t="shared" si="74"/>
        <v>256.3166046489934</v>
      </c>
      <c r="R28" s="27">
        <v>20.168999999999997</v>
      </c>
      <c r="S28" s="11">
        <f t="shared" si="5"/>
        <v>276.48560464899339</v>
      </c>
      <c r="T28" s="6">
        <f>S28*0.001875</f>
        <v>0.51841050871686256</v>
      </c>
      <c r="U28" s="10">
        <f t="shared" si="6"/>
        <v>275.96719414027655</v>
      </c>
      <c r="V28" s="12">
        <f t="shared" si="75"/>
        <v>270.63124680469377</v>
      </c>
      <c r="W28" s="26">
        <v>20.168999999999997</v>
      </c>
      <c r="X28" s="11">
        <f t="shared" si="7"/>
        <v>290.80024680469376</v>
      </c>
      <c r="Y28" s="6">
        <f>X28*0.001875</f>
        <v>0.54525046275880074</v>
      </c>
      <c r="Z28" s="10">
        <f t="shared" si="8"/>
        <v>290.25499634193494</v>
      </c>
      <c r="AA28" s="10">
        <f t="shared" si="76"/>
        <v>285.92004811801712</v>
      </c>
      <c r="AB28" s="26">
        <v>20.168999999999997</v>
      </c>
      <c r="AC28" s="11">
        <f t="shared" si="9"/>
        <v>306.0890481180171</v>
      </c>
      <c r="AD28" s="6">
        <f>AC28*0.001875</f>
        <v>0.57391696522128199</v>
      </c>
      <c r="AE28" s="10">
        <f t="shared" si="10"/>
        <v>305.51513115279585</v>
      </c>
      <c r="AF28" s="1">
        <f t="shared" si="77"/>
        <v>301.18813310556095</v>
      </c>
      <c r="AG28" s="26">
        <v>20.168999999999997</v>
      </c>
      <c r="AH28" s="11">
        <f t="shared" si="11"/>
        <v>321.35713310556093</v>
      </c>
      <c r="AI28" s="6">
        <f>AH28*0.001875</f>
        <v>0.60254462457292668</v>
      </c>
      <c r="AJ28" s="10">
        <f t="shared" si="12"/>
        <v>320.75458848098799</v>
      </c>
      <c r="AK28" s="10">
        <f t="shared" si="78"/>
        <v>316.43552983794672</v>
      </c>
      <c r="AL28" s="26">
        <v>20.168999999999997</v>
      </c>
      <c r="AM28" s="11">
        <f t="shared" si="13"/>
        <v>336.6045298379467</v>
      </c>
      <c r="AN28" s="6">
        <f>AM28*0.001875</f>
        <v>0.63113349344615</v>
      </c>
      <c r="AO28" s="10">
        <f t="shared" si="14"/>
        <v>335.97339634450054</v>
      </c>
      <c r="AP28" s="4">
        <f t="shared" si="79"/>
        <v>335.70970555522058</v>
      </c>
      <c r="AQ28" s="26">
        <v>20.168999999999997</v>
      </c>
      <c r="AR28" s="11">
        <f t="shared" si="15"/>
        <v>355.87870555522056</v>
      </c>
      <c r="AS28" s="6">
        <f>AR28*0.001875</f>
        <v>0.66727257291603848</v>
      </c>
      <c r="AT28" s="10">
        <f t="shared" si="16"/>
        <v>355.21143298230453</v>
      </c>
      <c r="AU28" s="10">
        <f t="shared" si="80"/>
        <v>351.01156396860898</v>
      </c>
      <c r="AV28" s="26">
        <v>20.168999999999997</v>
      </c>
      <c r="AW28" s="11">
        <f t="shared" si="17"/>
        <v>371.18056396860896</v>
      </c>
      <c r="AX28" s="6">
        <f>AW28*0.001875</f>
        <v>0.6959635574411418</v>
      </c>
      <c r="AY28" s="10">
        <f t="shared" si="18"/>
        <v>370.48460041116783</v>
      </c>
      <c r="AZ28" s="1">
        <f t="shared" si="81"/>
        <v>366.29920695553119</v>
      </c>
      <c r="BA28" s="26">
        <v>20.168999999999997</v>
      </c>
      <c r="BB28" s="11">
        <f t="shared" si="19"/>
        <v>386.46820695553117</v>
      </c>
      <c r="BC28" s="6">
        <f>BB28*0.001875</f>
        <v>0.72462788804162093</v>
      </c>
      <c r="BD28" s="10">
        <f t="shared" si="20"/>
        <v>385.74357906748958</v>
      </c>
      <c r="BE28" s="1">
        <f t="shared" si="82"/>
        <v>380.58679750091426</v>
      </c>
      <c r="BF28" s="26">
        <v>20.168999999999997</v>
      </c>
      <c r="BG28" s="11">
        <f t="shared" si="21"/>
        <v>400.75579750091424</v>
      </c>
      <c r="BH28" s="6">
        <f>BG28*0.001875</f>
        <v>0.75141712031421415</v>
      </c>
      <c r="BI28" s="10">
        <f t="shared" si="22"/>
        <v>400.00438038060003</v>
      </c>
      <c r="BJ28" s="1">
        <f t="shared" si="83"/>
        <v>397.31845703921039</v>
      </c>
      <c r="BK28" s="26">
        <v>20.168999999999997</v>
      </c>
      <c r="BL28" s="11">
        <f t="shared" si="23"/>
        <v>417.48745703921037</v>
      </c>
      <c r="BM28" s="6">
        <f>BL28*0.001875</f>
        <v>0.78278898194851942</v>
      </c>
      <c r="BN28" s="10">
        <f t="shared" si="24"/>
        <v>416.70466805726187</v>
      </c>
      <c r="BO28" s="1">
        <f t="shared" si="84"/>
        <v>408.17341659283096</v>
      </c>
      <c r="BP28" s="26">
        <v>20.168999999999997</v>
      </c>
      <c r="BQ28" s="11">
        <f t="shared" si="25"/>
        <v>428.34241659283094</v>
      </c>
      <c r="BR28" s="6">
        <f>BQ28*0.001875</f>
        <v>0.80314203111155802</v>
      </c>
      <c r="BS28" s="10">
        <f t="shared" si="26"/>
        <v>427.53927456171937</v>
      </c>
      <c r="BT28" s="1">
        <f t="shared" si="85"/>
        <v>423.94224732450027</v>
      </c>
      <c r="BU28" s="26">
        <v>20.168999999999997</v>
      </c>
      <c r="BV28" s="11">
        <f t="shared" si="27"/>
        <v>444.11124732450025</v>
      </c>
      <c r="BW28" s="6">
        <f>BV28*0.001875</f>
        <v>0.83270858873343789</v>
      </c>
      <c r="BX28" s="10">
        <f t="shared" si="28"/>
        <v>443.2785387357668</v>
      </c>
      <c r="BY28" s="1">
        <f t="shared" si="86"/>
        <v>440.68306369678129</v>
      </c>
      <c r="BZ28" s="26">
        <v>20.168999999999997</v>
      </c>
      <c r="CA28" s="11">
        <f t="shared" si="29"/>
        <v>460.85206369678127</v>
      </c>
      <c r="CB28" s="6">
        <f>CA28*0.001875</f>
        <v>0.8640976194314649</v>
      </c>
      <c r="CC28" s="10">
        <f t="shared" si="30"/>
        <v>459.98796607734982</v>
      </c>
      <c r="CD28" s="1">
        <f t="shared" si="87"/>
        <v>457.41165927311027</v>
      </c>
      <c r="CE28" s="26">
        <v>20.168999999999997</v>
      </c>
      <c r="CF28" s="11">
        <f t="shared" si="31"/>
        <v>477.58065927311026</v>
      </c>
      <c r="CG28" s="6">
        <f>CF28*0.001875</f>
        <v>0.89546373613708174</v>
      </c>
      <c r="CH28" s="10">
        <f t="shared" si="32"/>
        <v>476.6851955369732</v>
      </c>
      <c r="CI28" s="1">
        <f t="shared" si="88"/>
        <v>474.12804297466857</v>
      </c>
      <c r="CJ28" s="26">
        <v>20.168999999999997</v>
      </c>
      <c r="CK28" s="11">
        <f t="shared" si="33"/>
        <v>494.29704297466856</v>
      </c>
      <c r="CL28" s="6">
        <f>CK28*0.001875</f>
        <v>0.92680695557750348</v>
      </c>
      <c r="CM28" s="10">
        <f t="shared" si="34"/>
        <v>493.37023601909107</v>
      </c>
      <c r="CN28" s="1">
        <f t="shared" si="89"/>
        <v>476.15231023299776</v>
      </c>
      <c r="CO28" s="26">
        <v>20.168999999999997</v>
      </c>
      <c r="CP28" s="11">
        <f t="shared" si="35"/>
        <v>496.32131023299775</v>
      </c>
      <c r="CQ28" s="6">
        <f>CP28*0.001875</f>
        <v>0.93060245668687069</v>
      </c>
      <c r="CR28" s="10">
        <f t="shared" si="36"/>
        <v>495.39070777631088</v>
      </c>
      <c r="CS28" s="1">
        <f t="shared" si="90"/>
        <v>492.88700124136875</v>
      </c>
      <c r="CT28" s="26">
        <v>20.168999999999997</v>
      </c>
      <c r="CU28" s="11">
        <f t="shared" si="37"/>
        <v>513.05600124136879</v>
      </c>
      <c r="CV28" s="6">
        <f>CU28*0.001875</f>
        <v>0.96198000232756642</v>
      </c>
      <c r="CW28" s="10">
        <f t="shared" si="38"/>
        <v>512.09402123904124</v>
      </c>
      <c r="CX28" s="1">
        <f t="shared" si="91"/>
        <v>509.61195265957315</v>
      </c>
      <c r="CY28" s="26">
        <v>20.168999999999997</v>
      </c>
      <c r="CZ28" s="11">
        <f t="shared" si="39"/>
        <v>529.78095265957313</v>
      </c>
      <c r="DA28" s="6">
        <f>CZ28*0.001875</f>
        <v>0.99333928623669954</v>
      </c>
      <c r="DB28" s="10">
        <f t="shared" si="40"/>
        <v>528.7876133733364</v>
      </c>
      <c r="DC28" s="1">
        <f t="shared" si="92"/>
        <v>525.3481081318298</v>
      </c>
      <c r="DD28" s="26">
        <v>20.168999999999997</v>
      </c>
      <c r="DE28" s="11">
        <f t="shared" si="93"/>
        <v>545.51710813182979</v>
      </c>
      <c r="DF28" s="6">
        <f>DE28*0.001875</f>
        <v>1.0228445777471808</v>
      </c>
      <c r="DG28" s="10">
        <f t="shared" si="94"/>
        <v>544.49426355408264</v>
      </c>
      <c r="DH28" s="1">
        <f t="shared" si="95"/>
        <v>534.01389669523417</v>
      </c>
      <c r="DI28" s="26">
        <v>20.168999999999997</v>
      </c>
      <c r="DJ28" s="11">
        <f t="shared" si="41"/>
        <v>554.18289669523415</v>
      </c>
      <c r="DK28" s="6">
        <f>DJ28*0.001875</f>
        <v>1.0390929313035639</v>
      </c>
      <c r="DL28" s="10">
        <f t="shared" si="42"/>
        <v>553.14380376393058</v>
      </c>
      <c r="DM28" s="1">
        <f t="shared" si="96"/>
        <v>399.90501032411117</v>
      </c>
      <c r="DN28" s="26">
        <v>20.168999999999997</v>
      </c>
      <c r="DO28" s="11">
        <f t="shared" si="43"/>
        <v>420.07401032411116</v>
      </c>
      <c r="DP28" s="6">
        <f>DO28*0.001875</f>
        <v>0.78763876935770838</v>
      </c>
      <c r="DQ28" s="10">
        <f t="shared" si="44"/>
        <v>419.28637155475343</v>
      </c>
      <c r="DR28" s="1">
        <f t="shared" si="97"/>
        <v>408.65221496031728</v>
      </c>
      <c r="DS28" s="26">
        <v>20.168999999999997</v>
      </c>
      <c r="DT28" s="11">
        <f t="shared" si="45"/>
        <v>428.82121496031726</v>
      </c>
      <c r="DU28" s="6">
        <f>DT28*0.001875</f>
        <v>0.80403977805059479</v>
      </c>
      <c r="DV28" s="10">
        <f t="shared" si="46"/>
        <v>428.01717518226667</v>
      </c>
      <c r="DW28" s="1">
        <f t="shared" si="98"/>
        <v>417.39564955132522</v>
      </c>
      <c r="DX28" s="26">
        <v>20.168999999999997</v>
      </c>
      <c r="DY28" s="11">
        <f t="shared" si="47"/>
        <v>437.5646495513252</v>
      </c>
      <c r="DZ28" s="6">
        <f>DY28*0.001875</f>
        <v>0.82043371790873476</v>
      </c>
      <c r="EA28" s="10">
        <f t="shared" si="48"/>
        <v>436.74421583341649</v>
      </c>
      <c r="EB28" s="1">
        <f t="shared" si="99"/>
        <v>425.15850934218986</v>
      </c>
      <c r="EC28" s="26">
        <v>20.168999999999997</v>
      </c>
      <c r="ED28" s="11">
        <f t="shared" si="49"/>
        <v>445.32750934218984</v>
      </c>
      <c r="EE28" s="6">
        <f>ED28*0.001875</f>
        <v>0.83498908001660588</v>
      </c>
      <c r="EF28" s="10">
        <f t="shared" si="50"/>
        <v>444.49252026217323</v>
      </c>
      <c r="EG28" s="1">
        <f t="shared" si="100"/>
        <v>388.03986690847279</v>
      </c>
      <c r="EH28" s="26">
        <v>20.168999999999997</v>
      </c>
      <c r="EI28" s="11">
        <f t="shared" si="51"/>
        <v>408.20886690847277</v>
      </c>
      <c r="EJ28" s="6">
        <f>EI28*0.001875</f>
        <v>0.76539162545338646</v>
      </c>
      <c r="EK28" s="10">
        <f t="shared" si="52"/>
        <v>407.44347528301938</v>
      </c>
      <c r="EL28" s="1">
        <f t="shared" si="101"/>
        <v>388.03986690847279</v>
      </c>
      <c r="EM28" s="26">
        <v>20.168999999999997</v>
      </c>
      <c r="EN28" s="11">
        <f t="shared" si="53"/>
        <v>408.20886690847277</v>
      </c>
      <c r="EO28" s="6">
        <f>EN28*0.001875</f>
        <v>0.76539162545338646</v>
      </c>
      <c r="EP28" s="10">
        <f t="shared" si="54"/>
        <v>407.44347528301938</v>
      </c>
      <c r="EQ28" s="1">
        <f t="shared" si="102"/>
        <v>388.03986690847279</v>
      </c>
      <c r="ER28" s="26">
        <v>20.168999999999997</v>
      </c>
      <c r="ES28" s="11">
        <f t="shared" si="55"/>
        <v>408.20886690847277</v>
      </c>
      <c r="ET28" s="6">
        <f>ES28*0.001875</f>
        <v>0.76539162545338646</v>
      </c>
      <c r="EU28" s="10">
        <f t="shared" si="56"/>
        <v>407.44347528301938</v>
      </c>
      <c r="EV28" s="1">
        <f t="shared" si="103"/>
        <v>388.03986690847279</v>
      </c>
      <c r="EW28" s="26">
        <v>20.168999999999997</v>
      </c>
      <c r="EX28" s="11">
        <f t="shared" si="57"/>
        <v>408.20886690847277</v>
      </c>
      <c r="EY28" s="6">
        <f>EX28*0.001875</f>
        <v>0.76539162545338646</v>
      </c>
      <c r="EZ28" s="10">
        <f t="shared" si="58"/>
        <v>407.44347528301938</v>
      </c>
      <c r="FA28" s="1">
        <f t="shared" si="104"/>
        <v>388.03986690847279</v>
      </c>
      <c r="FB28" s="26">
        <v>20.168999999999997</v>
      </c>
      <c r="FC28" s="11">
        <f t="shared" si="59"/>
        <v>408.20886690847277</v>
      </c>
      <c r="FD28" s="6">
        <f>FC28*0.001875</f>
        <v>0.76539162545338646</v>
      </c>
      <c r="FE28" s="10">
        <f t="shared" si="60"/>
        <v>407.44347528301938</v>
      </c>
      <c r="FF28" s="1">
        <f t="shared" si="105"/>
        <v>388.03986690847279</v>
      </c>
      <c r="FG28" s="26">
        <v>20.168999999999997</v>
      </c>
      <c r="FH28" s="11">
        <f t="shared" si="61"/>
        <v>408.20886690847277</v>
      </c>
      <c r="FI28" s="6">
        <f>FH28*0.001875</f>
        <v>0.76539162545338646</v>
      </c>
      <c r="FJ28" s="10">
        <f t="shared" si="62"/>
        <v>407.44347528301938</v>
      </c>
      <c r="FK28" s="1">
        <f t="shared" si="106"/>
        <v>388.03986690847279</v>
      </c>
      <c r="FL28" s="26">
        <v>20.168999999999997</v>
      </c>
      <c r="FM28" s="11">
        <f t="shared" si="63"/>
        <v>408.20886690847277</v>
      </c>
      <c r="FN28" s="6">
        <f>FM28*0.001875</f>
        <v>0.76539162545338646</v>
      </c>
      <c r="FO28" s="10">
        <f t="shared" si="64"/>
        <v>407.44347528301938</v>
      </c>
      <c r="FP28" s="1">
        <f t="shared" si="107"/>
        <v>388.03986690847279</v>
      </c>
      <c r="FQ28" s="26">
        <v>20.168999999999997</v>
      </c>
      <c r="FR28" s="11">
        <f t="shared" si="65"/>
        <v>408.20886690847277</v>
      </c>
      <c r="FS28" s="6">
        <f>FR28*0.001875</f>
        <v>0.76539162545338646</v>
      </c>
      <c r="FT28" s="10">
        <f t="shared" si="66"/>
        <v>407.44347528301938</v>
      </c>
      <c r="FU28" s="1">
        <f t="shared" si="108"/>
        <v>388.03986690847279</v>
      </c>
      <c r="FV28" s="26">
        <v>20.168999999999997</v>
      </c>
      <c r="FW28" s="11">
        <f t="shared" si="67"/>
        <v>408.20886690847277</v>
      </c>
      <c r="FX28" s="6">
        <f>FW28*0.001875</f>
        <v>0.76539162545338646</v>
      </c>
      <c r="FY28" s="10">
        <f t="shared" si="68"/>
        <v>407.44347528301938</v>
      </c>
      <c r="FZ28" s="1">
        <f t="shared" si="109"/>
        <v>388.03986690847279</v>
      </c>
      <c r="GA28" s="26">
        <v>20.168999999999997</v>
      </c>
      <c r="GB28" s="11">
        <f t="shared" si="69"/>
        <v>408.20886690847277</v>
      </c>
      <c r="GC28" s="6">
        <f>GB28*0.001875</f>
        <v>0.76539162545338646</v>
      </c>
      <c r="GD28" s="10">
        <f t="shared" si="70"/>
        <v>407.44347528301938</v>
      </c>
      <c r="GE28" s="1">
        <f t="shared" si="110"/>
        <v>388.03986690847279</v>
      </c>
    </row>
    <row r="29" spans="1:187" x14ac:dyDescent="0.3">
      <c r="A29">
        <v>43</v>
      </c>
      <c r="B29">
        <v>264</v>
      </c>
      <c r="C29" s="26">
        <v>20.168999999999997</v>
      </c>
      <c r="D29">
        <f t="shared" si="0"/>
        <v>284.16899999999998</v>
      </c>
      <c r="E29" s="6">
        <f>D29*0.001875</f>
        <v>0.53281687499999997</v>
      </c>
      <c r="F29" s="9">
        <f t="shared" si="1"/>
        <v>283.636183125</v>
      </c>
      <c r="G29" s="4">
        <f t="shared" si="71"/>
        <v>282.63805812499999</v>
      </c>
      <c r="H29" s="27">
        <v>20.168999999999997</v>
      </c>
      <c r="I29" s="11">
        <f t="shared" si="2"/>
        <v>302.80705812499997</v>
      </c>
      <c r="J29" s="6">
        <f>I29*0.001875</f>
        <v>0.56776323398437489</v>
      </c>
      <c r="K29" s="10">
        <f t="shared" si="72"/>
        <v>302.23929489101562</v>
      </c>
      <c r="L29" s="12">
        <f t="shared" si="73"/>
        <v>302.23929489101562</v>
      </c>
      <c r="M29" s="27">
        <v>20.168999999999997</v>
      </c>
      <c r="N29" s="11">
        <f t="shared" si="3"/>
        <v>322.4082948910156</v>
      </c>
      <c r="O29" s="6">
        <f>N29*0.001875</f>
        <v>0.60451555292065418</v>
      </c>
      <c r="P29" s="10">
        <f t="shared" si="4"/>
        <v>321.80377933809496</v>
      </c>
      <c r="Q29" s="10">
        <f t="shared" si="74"/>
        <v>317.34694334654563</v>
      </c>
      <c r="R29" s="27">
        <v>20.168999999999997</v>
      </c>
      <c r="S29" s="11">
        <f t="shared" si="5"/>
        <v>337.51594334654561</v>
      </c>
      <c r="T29" s="6">
        <f>S29*0.001875</f>
        <v>0.63284239377477303</v>
      </c>
      <c r="U29" s="10">
        <f t="shared" si="6"/>
        <v>336.88310095277086</v>
      </c>
      <c r="V29" s="12">
        <f t="shared" si="75"/>
        <v>275.96719414027655</v>
      </c>
      <c r="W29" s="26">
        <v>20.168999999999997</v>
      </c>
      <c r="X29" s="11">
        <f t="shared" si="7"/>
        <v>296.13619414027653</v>
      </c>
      <c r="Y29" s="6">
        <f>X29*0.001875</f>
        <v>0.55525536401301845</v>
      </c>
      <c r="Z29" s="10">
        <f t="shared" si="8"/>
        <v>295.58093877626351</v>
      </c>
      <c r="AA29" s="10">
        <f t="shared" si="76"/>
        <v>290.25499634193494</v>
      </c>
      <c r="AB29" s="26">
        <v>20.168999999999997</v>
      </c>
      <c r="AC29" s="11">
        <f t="shared" si="9"/>
        <v>310.42399634193492</v>
      </c>
      <c r="AD29" s="6">
        <f>AC29*0.001875</f>
        <v>0.58204499314112801</v>
      </c>
      <c r="AE29" s="10">
        <f t="shared" si="10"/>
        <v>309.84195134879377</v>
      </c>
      <c r="AF29" s="1">
        <f t="shared" si="77"/>
        <v>305.51513115279585</v>
      </c>
      <c r="AG29" s="26">
        <v>20.168999999999997</v>
      </c>
      <c r="AH29" s="11">
        <f t="shared" si="11"/>
        <v>325.68413115279583</v>
      </c>
      <c r="AI29" s="6">
        <f>AH29*0.001875</f>
        <v>0.61065774591149213</v>
      </c>
      <c r="AJ29" s="10">
        <f t="shared" si="12"/>
        <v>325.07347340688432</v>
      </c>
      <c r="AK29" s="10">
        <f t="shared" si="78"/>
        <v>320.75458848098799</v>
      </c>
      <c r="AL29" s="26">
        <v>20.168999999999997</v>
      </c>
      <c r="AM29" s="11">
        <f t="shared" si="13"/>
        <v>340.92358848098797</v>
      </c>
      <c r="AN29" s="6">
        <f>AM29*0.001875</f>
        <v>0.63923172840185238</v>
      </c>
      <c r="AO29" s="10">
        <f t="shared" si="14"/>
        <v>340.28435675258612</v>
      </c>
      <c r="AP29" s="4">
        <f t="shared" si="79"/>
        <v>335.97339634450054</v>
      </c>
      <c r="AQ29" s="26">
        <v>20.168999999999997</v>
      </c>
      <c r="AR29" s="11">
        <f t="shared" si="15"/>
        <v>356.14239634450053</v>
      </c>
      <c r="AS29" s="6">
        <f>AR29*0.001875</f>
        <v>0.66776699314593846</v>
      </c>
      <c r="AT29" s="10">
        <f t="shared" si="16"/>
        <v>355.47462935135457</v>
      </c>
      <c r="AU29" s="10">
        <f t="shared" si="80"/>
        <v>355.21143298230453</v>
      </c>
      <c r="AV29" s="26">
        <v>20.168999999999997</v>
      </c>
      <c r="AW29" s="11">
        <f t="shared" si="17"/>
        <v>375.38043298230451</v>
      </c>
      <c r="AX29" s="6">
        <f>AW29*0.001875</f>
        <v>0.70383831184182089</v>
      </c>
      <c r="AY29" s="10">
        <f t="shared" si="18"/>
        <v>374.67659467046269</v>
      </c>
      <c r="AZ29" s="1">
        <f t="shared" si="81"/>
        <v>370.48460041116783</v>
      </c>
      <c r="BA29" s="26">
        <v>20.168999999999997</v>
      </c>
      <c r="BB29" s="11">
        <f t="shared" si="19"/>
        <v>390.65360041116782</v>
      </c>
      <c r="BC29" s="6">
        <f>BB29*0.001875</f>
        <v>0.73247550077093959</v>
      </c>
      <c r="BD29" s="10">
        <f t="shared" si="20"/>
        <v>389.92112491039688</v>
      </c>
      <c r="BE29" s="1">
        <f t="shared" si="82"/>
        <v>385.74357906748958</v>
      </c>
      <c r="BF29" s="26">
        <v>20.168999999999997</v>
      </c>
      <c r="BG29" s="11">
        <f t="shared" si="21"/>
        <v>405.91257906748956</v>
      </c>
      <c r="BH29" s="6">
        <f>BG29*0.001875</f>
        <v>0.76108608575154291</v>
      </c>
      <c r="BI29" s="10">
        <f t="shared" si="22"/>
        <v>405.15149298173804</v>
      </c>
      <c r="BJ29" s="1">
        <f t="shared" si="83"/>
        <v>400.00438038060003</v>
      </c>
      <c r="BK29" s="26">
        <v>20.168999999999997</v>
      </c>
      <c r="BL29" s="11">
        <f t="shared" si="23"/>
        <v>420.17338038060001</v>
      </c>
      <c r="BM29" s="6">
        <f>BL29*0.001875</f>
        <v>0.78782508821362496</v>
      </c>
      <c r="BN29" s="10">
        <f t="shared" si="24"/>
        <v>419.38555529238636</v>
      </c>
      <c r="BO29" s="1">
        <f t="shared" si="84"/>
        <v>416.70466805726187</v>
      </c>
      <c r="BP29" s="26">
        <v>20.168999999999997</v>
      </c>
      <c r="BQ29" s="11">
        <f t="shared" si="25"/>
        <v>436.87366805726185</v>
      </c>
      <c r="BR29" s="6">
        <f>BQ29*0.001875</f>
        <v>0.81913812760736593</v>
      </c>
      <c r="BS29" s="10">
        <f t="shared" si="26"/>
        <v>436.05452992965451</v>
      </c>
      <c r="BT29" s="1">
        <f t="shared" si="85"/>
        <v>427.53927456171937</v>
      </c>
      <c r="BU29" s="26">
        <v>20.168999999999997</v>
      </c>
      <c r="BV29" s="11">
        <f t="shared" si="27"/>
        <v>447.70827456171935</v>
      </c>
      <c r="BW29" s="6">
        <f>BV29*0.001875</f>
        <v>0.83945301480322376</v>
      </c>
      <c r="BX29" s="10">
        <f t="shared" si="28"/>
        <v>446.86882154691614</v>
      </c>
      <c r="BY29" s="1">
        <f t="shared" si="86"/>
        <v>443.2785387357668</v>
      </c>
      <c r="BZ29" s="26">
        <v>20.168999999999997</v>
      </c>
      <c r="CA29" s="11">
        <f t="shared" si="29"/>
        <v>463.44753873576678</v>
      </c>
      <c r="CB29" s="6">
        <f>CA29*0.001875</f>
        <v>0.86896413512956272</v>
      </c>
      <c r="CC29" s="10">
        <f t="shared" si="30"/>
        <v>462.57857460063724</v>
      </c>
      <c r="CD29" s="1">
        <f t="shared" si="87"/>
        <v>459.98796607734982</v>
      </c>
      <c r="CE29" s="26">
        <v>20.168999999999997</v>
      </c>
      <c r="CF29" s="11">
        <f t="shared" si="31"/>
        <v>480.15696607734981</v>
      </c>
      <c r="CG29" s="6">
        <f>CF29*0.001875</f>
        <v>0.9002943113950308</v>
      </c>
      <c r="CH29" s="10">
        <f t="shared" si="32"/>
        <v>479.25667176595476</v>
      </c>
      <c r="CI29" s="1">
        <f t="shared" si="88"/>
        <v>476.6851955369732</v>
      </c>
      <c r="CJ29" s="26">
        <v>20.168999999999997</v>
      </c>
      <c r="CK29" s="11">
        <f t="shared" si="33"/>
        <v>496.85419553697318</v>
      </c>
      <c r="CL29" s="6">
        <f>CK29*0.001875</f>
        <v>0.93160161663182472</v>
      </c>
      <c r="CM29" s="10">
        <f t="shared" si="34"/>
        <v>495.92259392034134</v>
      </c>
      <c r="CN29" s="1">
        <f t="shared" si="89"/>
        <v>493.37023601909107</v>
      </c>
      <c r="CO29" s="26">
        <v>20.168999999999997</v>
      </c>
      <c r="CP29" s="11">
        <f t="shared" si="35"/>
        <v>513.53923601909105</v>
      </c>
      <c r="CQ29" s="6">
        <f>CP29*0.001875</f>
        <v>0.96288606753579564</v>
      </c>
      <c r="CR29" s="10">
        <f t="shared" si="36"/>
        <v>512.57634995155524</v>
      </c>
      <c r="CS29" s="1">
        <f t="shared" si="90"/>
        <v>495.39070777631088</v>
      </c>
      <c r="CT29" s="26">
        <v>20.168999999999997</v>
      </c>
      <c r="CU29" s="11">
        <f t="shared" si="37"/>
        <v>515.55970777631092</v>
      </c>
      <c r="CV29" s="6">
        <f>CU29*0.001875</f>
        <v>0.96667445208058289</v>
      </c>
      <c r="CW29" s="10">
        <f t="shared" si="38"/>
        <v>514.5930333242303</v>
      </c>
      <c r="CX29" s="1">
        <f t="shared" si="91"/>
        <v>512.09402123904124</v>
      </c>
      <c r="CY29" s="26">
        <v>20.168999999999997</v>
      </c>
      <c r="CZ29" s="11">
        <f t="shared" si="39"/>
        <v>532.26302123904122</v>
      </c>
      <c r="DA29" s="6">
        <f>CZ29*0.001875</f>
        <v>0.99799316482320222</v>
      </c>
      <c r="DB29" s="10">
        <f t="shared" si="40"/>
        <v>531.26502807421798</v>
      </c>
      <c r="DC29" s="1">
        <f t="shared" si="92"/>
        <v>528.7876133733364</v>
      </c>
      <c r="DD29" s="26">
        <v>20.168999999999997</v>
      </c>
      <c r="DE29" s="11">
        <f t="shared" si="93"/>
        <v>548.95661337333638</v>
      </c>
      <c r="DF29" s="6">
        <f>DE29*0.001875</f>
        <v>1.0292936500750056</v>
      </c>
      <c r="DG29" s="10">
        <f t="shared" si="94"/>
        <v>547.92731972326135</v>
      </c>
      <c r="DH29" s="1">
        <f t="shared" si="95"/>
        <v>544.49426355408264</v>
      </c>
      <c r="DI29" s="26">
        <v>20.168999999999997</v>
      </c>
      <c r="DJ29" s="11">
        <f t="shared" si="41"/>
        <v>564.66326355408262</v>
      </c>
      <c r="DK29" s="6">
        <f>DJ29*0.001875</f>
        <v>1.0587436191639048</v>
      </c>
      <c r="DL29" s="10">
        <f t="shared" si="42"/>
        <v>563.6045199349187</v>
      </c>
      <c r="DM29" s="1">
        <f t="shared" si="96"/>
        <v>553.14380376393058</v>
      </c>
      <c r="DN29" s="26">
        <v>20.168999999999997</v>
      </c>
      <c r="DO29" s="11">
        <f t="shared" si="43"/>
        <v>573.31280376393056</v>
      </c>
      <c r="DP29" s="6">
        <f>DO29*0.001875</f>
        <v>1.0749615070573697</v>
      </c>
      <c r="DQ29" s="10">
        <f t="shared" si="44"/>
        <v>572.23784225687314</v>
      </c>
      <c r="DR29" s="1">
        <f t="shared" si="97"/>
        <v>419.28637155475343</v>
      </c>
      <c r="DS29" s="26">
        <v>20.168999999999997</v>
      </c>
      <c r="DT29" s="11">
        <f t="shared" si="45"/>
        <v>439.45537155475341</v>
      </c>
      <c r="DU29" s="6">
        <f>DT29*0.001875</f>
        <v>0.82397882166516256</v>
      </c>
      <c r="DV29" s="10">
        <f t="shared" si="46"/>
        <v>438.63139273308826</v>
      </c>
      <c r="DW29" s="1">
        <f t="shared" si="98"/>
        <v>428.01717518226667</v>
      </c>
      <c r="DX29" s="26">
        <v>20.168999999999997</v>
      </c>
      <c r="DY29" s="11">
        <f t="shared" si="47"/>
        <v>448.18617518226665</v>
      </c>
      <c r="DZ29" s="6">
        <f>DY29*0.001875</f>
        <v>0.84034907846674989</v>
      </c>
      <c r="EA29" s="10">
        <f t="shared" si="48"/>
        <v>447.34582610379988</v>
      </c>
      <c r="EB29" s="1">
        <f t="shared" si="99"/>
        <v>436.74421583341649</v>
      </c>
      <c r="EC29" s="26">
        <v>20.168999999999997</v>
      </c>
      <c r="ED29" s="11">
        <f t="shared" si="49"/>
        <v>456.91321583341647</v>
      </c>
      <c r="EE29" s="6">
        <f>ED29*0.001875</f>
        <v>0.85671227968765584</v>
      </c>
      <c r="EF29" s="10">
        <f t="shared" si="50"/>
        <v>456.05650355372882</v>
      </c>
      <c r="EG29" s="1">
        <f t="shared" si="100"/>
        <v>444.49252026217323</v>
      </c>
      <c r="EH29" s="26">
        <v>20.168999999999997</v>
      </c>
      <c r="EI29" s="11">
        <f t="shared" si="51"/>
        <v>464.66152026217321</v>
      </c>
      <c r="EJ29" s="6">
        <f>EI29*0.001875</f>
        <v>0.87124035049157478</v>
      </c>
      <c r="EK29" s="10">
        <f t="shared" si="52"/>
        <v>463.79027991168164</v>
      </c>
      <c r="EL29" s="1">
        <f t="shared" si="101"/>
        <v>407.44347528301938</v>
      </c>
      <c r="EM29" s="26">
        <v>20.168999999999997</v>
      </c>
      <c r="EN29" s="11">
        <f t="shared" si="53"/>
        <v>427.61247528301936</v>
      </c>
      <c r="EO29" s="6">
        <f>EN29*0.001875</f>
        <v>0.80177339115566126</v>
      </c>
      <c r="EP29" s="10">
        <f t="shared" si="54"/>
        <v>426.81070189186369</v>
      </c>
      <c r="EQ29" s="1">
        <f t="shared" si="102"/>
        <v>407.44347528301938</v>
      </c>
      <c r="ER29" s="26">
        <v>20.168999999999997</v>
      </c>
      <c r="ES29" s="11">
        <f t="shared" si="55"/>
        <v>427.61247528301936</v>
      </c>
      <c r="ET29" s="6">
        <f>ES29*0.001875</f>
        <v>0.80177339115566126</v>
      </c>
      <c r="EU29" s="10">
        <f t="shared" si="56"/>
        <v>426.81070189186369</v>
      </c>
      <c r="EV29" s="1">
        <f t="shared" si="103"/>
        <v>407.44347528301938</v>
      </c>
      <c r="EW29" s="26">
        <v>20.168999999999997</v>
      </c>
      <c r="EX29" s="11">
        <f t="shared" si="57"/>
        <v>427.61247528301936</v>
      </c>
      <c r="EY29" s="6">
        <f>EX29*0.001875</f>
        <v>0.80177339115566126</v>
      </c>
      <c r="EZ29" s="10">
        <f t="shared" si="58"/>
        <v>426.81070189186369</v>
      </c>
      <c r="FA29" s="1">
        <f t="shared" si="104"/>
        <v>407.44347528301938</v>
      </c>
      <c r="FB29" s="26">
        <v>20.168999999999997</v>
      </c>
      <c r="FC29" s="11">
        <f t="shared" si="59"/>
        <v>427.61247528301936</v>
      </c>
      <c r="FD29" s="6">
        <f>FC29*0.001875</f>
        <v>0.80177339115566126</v>
      </c>
      <c r="FE29" s="10">
        <f t="shared" si="60"/>
        <v>426.81070189186369</v>
      </c>
      <c r="FF29" s="1">
        <f t="shared" si="105"/>
        <v>407.44347528301938</v>
      </c>
      <c r="FG29" s="26">
        <v>20.168999999999997</v>
      </c>
      <c r="FH29" s="11">
        <f t="shared" si="61"/>
        <v>427.61247528301936</v>
      </c>
      <c r="FI29" s="6">
        <f>FH29*0.001875</f>
        <v>0.80177339115566126</v>
      </c>
      <c r="FJ29" s="10">
        <f t="shared" si="62"/>
        <v>426.81070189186369</v>
      </c>
      <c r="FK29" s="1">
        <f t="shared" si="106"/>
        <v>407.44347528301938</v>
      </c>
      <c r="FL29" s="26">
        <v>20.168999999999997</v>
      </c>
      <c r="FM29" s="11">
        <f t="shared" si="63"/>
        <v>427.61247528301936</v>
      </c>
      <c r="FN29" s="6">
        <f>FM29*0.001875</f>
        <v>0.80177339115566126</v>
      </c>
      <c r="FO29" s="10">
        <f t="shared" si="64"/>
        <v>426.81070189186369</v>
      </c>
      <c r="FP29" s="1">
        <f t="shared" si="107"/>
        <v>407.44347528301938</v>
      </c>
      <c r="FQ29" s="26">
        <v>20.168999999999997</v>
      </c>
      <c r="FR29" s="11">
        <f t="shared" si="65"/>
        <v>427.61247528301936</v>
      </c>
      <c r="FS29" s="6">
        <f>FR29*0.001875</f>
        <v>0.80177339115566126</v>
      </c>
      <c r="FT29" s="10">
        <f t="shared" si="66"/>
        <v>426.81070189186369</v>
      </c>
      <c r="FU29" s="1">
        <f t="shared" si="108"/>
        <v>407.44347528301938</v>
      </c>
      <c r="FV29" s="26">
        <v>20.168999999999997</v>
      </c>
      <c r="FW29" s="11">
        <f t="shared" si="67"/>
        <v>427.61247528301936</v>
      </c>
      <c r="FX29" s="6">
        <f>FW29*0.001875</f>
        <v>0.80177339115566126</v>
      </c>
      <c r="FY29" s="10">
        <f t="shared" si="68"/>
        <v>426.81070189186369</v>
      </c>
      <c r="FZ29" s="1">
        <f t="shared" si="109"/>
        <v>407.44347528301938</v>
      </c>
      <c r="GA29" s="26">
        <v>20.168999999999997</v>
      </c>
      <c r="GB29" s="11">
        <f t="shared" si="69"/>
        <v>427.61247528301936</v>
      </c>
      <c r="GC29" s="6">
        <f>GB29*0.001875</f>
        <v>0.80177339115566126</v>
      </c>
      <c r="GD29" s="10">
        <f t="shared" si="70"/>
        <v>426.81070189186369</v>
      </c>
      <c r="GE29" s="1">
        <f t="shared" si="110"/>
        <v>407.44347528301938</v>
      </c>
    </row>
    <row r="30" spans="1:187" x14ac:dyDescent="0.3">
      <c r="A30">
        <v>44</v>
      </c>
      <c r="B30">
        <v>264</v>
      </c>
      <c r="C30" s="26">
        <v>20.168999999999997</v>
      </c>
      <c r="D30">
        <f t="shared" si="0"/>
        <v>284.16899999999998</v>
      </c>
      <c r="E30" s="6">
        <f>D30*0.001875</f>
        <v>0.53281687499999997</v>
      </c>
      <c r="F30" s="9">
        <f t="shared" si="1"/>
        <v>283.636183125</v>
      </c>
      <c r="G30" s="4">
        <f t="shared" si="71"/>
        <v>283.636183125</v>
      </c>
      <c r="H30" s="27">
        <v>20.168999999999997</v>
      </c>
      <c r="I30" s="11">
        <f t="shared" si="2"/>
        <v>303.80518312499999</v>
      </c>
      <c r="J30" s="6">
        <f>I30*0.001875</f>
        <v>0.56963471835937496</v>
      </c>
      <c r="K30" s="10">
        <f t="shared" si="72"/>
        <v>303.23554840664059</v>
      </c>
      <c r="L30" s="12">
        <f t="shared" si="73"/>
        <v>302.23929489101562</v>
      </c>
      <c r="M30" s="27">
        <v>20.168999999999997</v>
      </c>
      <c r="N30" s="11">
        <f t="shared" si="3"/>
        <v>322.4082948910156</v>
      </c>
      <c r="O30" s="6">
        <f>N30*0.001875</f>
        <v>0.60451555292065418</v>
      </c>
      <c r="P30" s="10">
        <f t="shared" si="4"/>
        <v>321.80377933809496</v>
      </c>
      <c r="Q30" s="10">
        <f t="shared" si="74"/>
        <v>321.80377933809496</v>
      </c>
      <c r="R30" s="27">
        <v>20.168999999999997</v>
      </c>
      <c r="S30" s="11">
        <f t="shared" si="5"/>
        <v>341.97277933809494</v>
      </c>
      <c r="T30" s="6">
        <f>S30*0.001875</f>
        <v>0.64119896125892795</v>
      </c>
      <c r="U30" s="10">
        <f t="shared" si="6"/>
        <v>341.33158037683603</v>
      </c>
      <c r="V30" s="12">
        <f t="shared" si="75"/>
        <v>336.88310095277086</v>
      </c>
      <c r="W30" s="26">
        <v>20.168999999999997</v>
      </c>
      <c r="X30" s="11">
        <f t="shared" si="7"/>
        <v>357.05210095277084</v>
      </c>
      <c r="Y30" s="6">
        <f>X30*0.001875</f>
        <v>0.66947268928644532</v>
      </c>
      <c r="Z30" s="10">
        <f t="shared" si="8"/>
        <v>356.38262826348438</v>
      </c>
      <c r="AA30" s="10">
        <f t="shared" si="76"/>
        <v>295.58093877626351</v>
      </c>
      <c r="AB30" s="26">
        <v>20.168999999999997</v>
      </c>
      <c r="AC30" s="11">
        <f t="shared" si="9"/>
        <v>315.74993877626349</v>
      </c>
      <c r="AD30" s="6">
        <f>AC30*0.001875</f>
        <v>0.592031135205494</v>
      </c>
      <c r="AE30" s="10">
        <f t="shared" si="10"/>
        <v>315.15790764105799</v>
      </c>
      <c r="AF30" s="1">
        <f t="shared" si="77"/>
        <v>309.84195134879377</v>
      </c>
      <c r="AG30" s="26">
        <v>20.168999999999997</v>
      </c>
      <c r="AH30" s="11">
        <f t="shared" si="11"/>
        <v>330.01095134879375</v>
      </c>
      <c r="AI30" s="6">
        <f>AH30*0.001875</f>
        <v>0.61877053377898827</v>
      </c>
      <c r="AJ30" s="10">
        <f t="shared" si="12"/>
        <v>329.39218081501474</v>
      </c>
      <c r="AK30" s="10">
        <f t="shared" si="78"/>
        <v>325.07347340688432</v>
      </c>
      <c r="AL30" s="26">
        <v>20.168999999999997</v>
      </c>
      <c r="AM30" s="11">
        <f t="shared" si="13"/>
        <v>345.2424734068843</v>
      </c>
      <c r="AN30" s="6">
        <f>AM30*0.001875</f>
        <v>0.64732963763790807</v>
      </c>
      <c r="AO30" s="10">
        <f t="shared" si="14"/>
        <v>344.59514376924642</v>
      </c>
      <c r="AP30" s="4">
        <f t="shared" si="79"/>
        <v>340.28435675258612</v>
      </c>
      <c r="AQ30" s="26">
        <v>20.168999999999997</v>
      </c>
      <c r="AR30" s="11">
        <f t="shared" si="15"/>
        <v>360.4533567525861</v>
      </c>
      <c r="AS30" s="6">
        <f>AR30*0.001875</f>
        <v>0.67585004391109893</v>
      </c>
      <c r="AT30" s="10">
        <f t="shared" si="16"/>
        <v>359.77750670867499</v>
      </c>
      <c r="AU30" s="10">
        <f t="shared" si="80"/>
        <v>355.47462935135457</v>
      </c>
      <c r="AV30" s="26">
        <v>20.168999999999997</v>
      </c>
      <c r="AW30" s="11">
        <f t="shared" si="17"/>
        <v>375.64362935135455</v>
      </c>
      <c r="AX30" s="6">
        <f>AW30*0.001875</f>
        <v>0.70433180503378978</v>
      </c>
      <c r="AY30" s="10">
        <f t="shared" si="18"/>
        <v>374.93929754632074</v>
      </c>
      <c r="AZ30" s="1">
        <f t="shared" si="81"/>
        <v>374.67659467046269</v>
      </c>
      <c r="BA30" s="26">
        <v>20.168999999999997</v>
      </c>
      <c r="BB30" s="11">
        <f t="shared" si="19"/>
        <v>394.84559467046267</v>
      </c>
      <c r="BC30" s="6">
        <f>BB30*0.001875</f>
        <v>0.74033549000711751</v>
      </c>
      <c r="BD30" s="10">
        <f t="shared" si="20"/>
        <v>394.10525918045556</v>
      </c>
      <c r="BE30" s="1">
        <f t="shared" si="82"/>
        <v>389.92112491039688</v>
      </c>
      <c r="BF30" s="26">
        <v>20.168999999999997</v>
      </c>
      <c r="BG30" s="11">
        <f t="shared" si="21"/>
        <v>410.09012491039687</v>
      </c>
      <c r="BH30" s="6">
        <f>BG30*0.001875</f>
        <v>0.76891898420699412</v>
      </c>
      <c r="BI30" s="10">
        <f t="shared" si="22"/>
        <v>409.32120592618986</v>
      </c>
      <c r="BJ30" s="1">
        <f t="shared" si="83"/>
        <v>405.15149298173804</v>
      </c>
      <c r="BK30" s="26">
        <v>20.168999999999997</v>
      </c>
      <c r="BL30" s="11">
        <f t="shared" si="23"/>
        <v>425.32049298173803</v>
      </c>
      <c r="BM30" s="6">
        <f>BL30*0.001875</f>
        <v>0.79747592434075876</v>
      </c>
      <c r="BN30" s="10">
        <f t="shared" si="24"/>
        <v>424.52301705739728</v>
      </c>
      <c r="BO30" s="1">
        <f t="shared" si="84"/>
        <v>419.38555529238636</v>
      </c>
      <c r="BP30" s="26">
        <v>20.168999999999997</v>
      </c>
      <c r="BQ30" s="11">
        <f t="shared" si="25"/>
        <v>439.55455529238634</v>
      </c>
      <c r="BR30" s="6">
        <f>BQ30*0.001875</f>
        <v>0.82416479117322439</v>
      </c>
      <c r="BS30" s="10">
        <f t="shared" si="26"/>
        <v>438.73039050121309</v>
      </c>
      <c r="BT30" s="1">
        <f t="shared" si="85"/>
        <v>436.05452992965451</v>
      </c>
      <c r="BU30" s="26">
        <v>20.168999999999997</v>
      </c>
      <c r="BV30" s="11">
        <f t="shared" si="27"/>
        <v>456.22352992965449</v>
      </c>
      <c r="BW30" s="6">
        <f>BV30*0.001875</f>
        <v>0.85541911861810216</v>
      </c>
      <c r="BX30" s="10">
        <f t="shared" si="28"/>
        <v>455.36811081103639</v>
      </c>
      <c r="BY30" s="1">
        <f t="shared" si="86"/>
        <v>446.86882154691614</v>
      </c>
      <c r="BZ30" s="26">
        <v>20.168999999999997</v>
      </c>
      <c r="CA30" s="11">
        <f t="shared" si="29"/>
        <v>467.03782154691612</v>
      </c>
      <c r="CB30" s="6">
        <f>CA30*0.001875</f>
        <v>0.87569591540046765</v>
      </c>
      <c r="CC30" s="10">
        <f t="shared" si="30"/>
        <v>466.16212563151566</v>
      </c>
      <c r="CD30" s="1">
        <f t="shared" si="87"/>
        <v>462.57857460063724</v>
      </c>
      <c r="CE30" s="26">
        <v>20.168999999999997</v>
      </c>
      <c r="CF30" s="11">
        <f t="shared" si="31"/>
        <v>482.74757460063722</v>
      </c>
      <c r="CG30" s="6">
        <f>CF30*0.001875</f>
        <v>0.9051517023761948</v>
      </c>
      <c r="CH30" s="10">
        <f t="shared" si="32"/>
        <v>481.84242289826102</v>
      </c>
      <c r="CI30" s="1">
        <f t="shared" si="88"/>
        <v>479.25667176595476</v>
      </c>
      <c r="CJ30" s="26">
        <v>20.168999999999997</v>
      </c>
      <c r="CK30" s="11">
        <f t="shared" si="33"/>
        <v>499.42567176595475</v>
      </c>
      <c r="CL30" s="6">
        <f>CK30*0.001875</f>
        <v>0.9364231345611651</v>
      </c>
      <c r="CM30" s="10">
        <f t="shared" si="34"/>
        <v>498.48924863139359</v>
      </c>
      <c r="CN30" s="1">
        <f t="shared" si="89"/>
        <v>495.92259392034134</v>
      </c>
      <c r="CO30" s="26">
        <v>20.168999999999997</v>
      </c>
      <c r="CP30" s="11">
        <f t="shared" si="35"/>
        <v>516.09159392034132</v>
      </c>
      <c r="CQ30" s="6">
        <f>CP30*0.001875</f>
        <v>0.96767173860063993</v>
      </c>
      <c r="CR30" s="10">
        <f t="shared" si="36"/>
        <v>515.12392218174068</v>
      </c>
      <c r="CS30" s="1">
        <f t="shared" si="90"/>
        <v>512.57634995155524</v>
      </c>
      <c r="CT30" s="26">
        <v>20.168999999999997</v>
      </c>
      <c r="CU30" s="11">
        <f t="shared" si="37"/>
        <v>532.74534995155523</v>
      </c>
      <c r="CV30" s="6">
        <f>CU30*0.001875</f>
        <v>0.99889753115916602</v>
      </c>
      <c r="CW30" s="10">
        <f t="shared" si="38"/>
        <v>531.74645242039605</v>
      </c>
      <c r="CX30" s="1">
        <f t="shared" si="91"/>
        <v>514.5930333242303</v>
      </c>
      <c r="CY30" s="26">
        <v>20.168999999999997</v>
      </c>
      <c r="CZ30" s="11">
        <f t="shared" si="39"/>
        <v>534.76203332423029</v>
      </c>
      <c r="DA30" s="6">
        <f>CZ30*0.001875</f>
        <v>1.0026788124829318</v>
      </c>
      <c r="DB30" s="10">
        <f t="shared" si="40"/>
        <v>533.75935451174735</v>
      </c>
      <c r="DC30" s="1">
        <f t="shared" si="92"/>
        <v>531.26502807421798</v>
      </c>
      <c r="DD30" s="26">
        <v>20.168999999999997</v>
      </c>
      <c r="DE30" s="11">
        <f t="shared" si="93"/>
        <v>551.43402807421796</v>
      </c>
      <c r="DF30" s="6">
        <f>DE30*0.001875</f>
        <v>1.0339388026391587</v>
      </c>
      <c r="DG30" s="10">
        <f t="shared" si="94"/>
        <v>550.40008927157885</v>
      </c>
      <c r="DH30" s="1">
        <f t="shared" si="95"/>
        <v>547.92731972326135</v>
      </c>
      <c r="DI30" s="26">
        <v>20.168999999999997</v>
      </c>
      <c r="DJ30" s="11">
        <f t="shared" si="41"/>
        <v>568.09631972326133</v>
      </c>
      <c r="DK30" s="6">
        <f>DJ30*0.001875</f>
        <v>1.065180599481115</v>
      </c>
      <c r="DL30" s="10">
        <f t="shared" si="42"/>
        <v>567.03113912378024</v>
      </c>
      <c r="DM30" s="1">
        <f t="shared" si="96"/>
        <v>563.6045199349187</v>
      </c>
      <c r="DN30" s="26">
        <v>20.168999999999997</v>
      </c>
      <c r="DO30" s="11">
        <f t="shared" si="43"/>
        <v>583.77351993491868</v>
      </c>
      <c r="DP30" s="6">
        <f>DO30*0.001875</f>
        <v>1.0945753498779724</v>
      </c>
      <c r="DQ30" s="10">
        <f t="shared" si="44"/>
        <v>582.67894458504065</v>
      </c>
      <c r="DR30" s="1">
        <f t="shared" si="97"/>
        <v>572.23784225687314</v>
      </c>
      <c r="DS30" s="26">
        <v>20.168999999999997</v>
      </c>
      <c r="DT30" s="11">
        <f t="shared" si="45"/>
        <v>592.40684225687312</v>
      </c>
      <c r="DU30" s="6">
        <f>DT30*0.001875</f>
        <v>1.1107628292316372</v>
      </c>
      <c r="DV30" s="10">
        <f t="shared" si="46"/>
        <v>591.29607942764153</v>
      </c>
      <c r="DW30" s="1">
        <f t="shared" si="98"/>
        <v>438.63139273308826</v>
      </c>
      <c r="DX30" s="26">
        <v>20.168999999999997</v>
      </c>
      <c r="DY30" s="11">
        <f t="shared" si="47"/>
        <v>458.80039273308824</v>
      </c>
      <c r="DZ30" s="6">
        <f>DY30*0.001875</f>
        <v>0.86025073637454041</v>
      </c>
      <c r="EA30" s="10">
        <f t="shared" si="48"/>
        <v>457.94014199671369</v>
      </c>
      <c r="EB30" s="1">
        <f t="shared" si="99"/>
        <v>447.34582610379988</v>
      </c>
      <c r="EC30" s="26">
        <v>20.168999999999997</v>
      </c>
      <c r="ED30" s="11">
        <f t="shared" si="49"/>
        <v>467.51482610379986</v>
      </c>
      <c r="EE30" s="6">
        <f>ED30*0.001875</f>
        <v>0.8765902989446247</v>
      </c>
      <c r="EF30" s="10">
        <f t="shared" si="50"/>
        <v>466.63823580485524</v>
      </c>
      <c r="EG30" s="1">
        <f t="shared" si="100"/>
        <v>456.05650355372882</v>
      </c>
      <c r="EH30" s="26">
        <v>20.168999999999997</v>
      </c>
      <c r="EI30" s="11">
        <f t="shared" si="51"/>
        <v>476.2255035537288</v>
      </c>
      <c r="EJ30" s="6">
        <f>EI30*0.001875</f>
        <v>0.89292281916324145</v>
      </c>
      <c r="EK30" s="10">
        <f t="shared" si="52"/>
        <v>475.33258073456557</v>
      </c>
      <c r="EL30" s="1">
        <f t="shared" si="101"/>
        <v>463.79027991168164</v>
      </c>
      <c r="EM30" s="26">
        <v>20.168999999999997</v>
      </c>
      <c r="EN30" s="11">
        <f t="shared" si="53"/>
        <v>483.95927991168162</v>
      </c>
      <c r="EO30" s="6">
        <f>EN30*0.001875</f>
        <v>0.90742364983440305</v>
      </c>
      <c r="EP30" s="10">
        <f t="shared" si="54"/>
        <v>483.05185626184721</v>
      </c>
      <c r="EQ30" s="1">
        <f t="shared" si="102"/>
        <v>426.81070189186369</v>
      </c>
      <c r="ER30" s="26">
        <v>20.168999999999997</v>
      </c>
      <c r="ES30" s="11">
        <f t="shared" si="55"/>
        <v>446.97970189186367</v>
      </c>
      <c r="ET30" s="6">
        <f>ES30*0.001875</f>
        <v>0.83808694104724435</v>
      </c>
      <c r="EU30" s="10">
        <f t="shared" si="56"/>
        <v>446.1416149508164</v>
      </c>
      <c r="EV30" s="1">
        <f t="shared" si="103"/>
        <v>426.81070189186369</v>
      </c>
      <c r="EW30" s="26">
        <v>20.168999999999997</v>
      </c>
      <c r="EX30" s="11">
        <f t="shared" si="57"/>
        <v>446.97970189186367</v>
      </c>
      <c r="EY30" s="6">
        <f>EX30*0.001875</f>
        <v>0.83808694104724435</v>
      </c>
      <c r="EZ30" s="10">
        <f t="shared" si="58"/>
        <v>446.1416149508164</v>
      </c>
      <c r="FA30" s="1">
        <f t="shared" si="104"/>
        <v>426.81070189186369</v>
      </c>
      <c r="FB30" s="26">
        <v>20.168999999999997</v>
      </c>
      <c r="FC30" s="11">
        <f t="shared" si="59"/>
        <v>446.97970189186367</v>
      </c>
      <c r="FD30" s="6">
        <f>FC30*0.001875</f>
        <v>0.83808694104724435</v>
      </c>
      <c r="FE30" s="10">
        <f t="shared" si="60"/>
        <v>446.1416149508164</v>
      </c>
      <c r="FF30" s="1">
        <f t="shared" si="105"/>
        <v>426.81070189186369</v>
      </c>
      <c r="FG30" s="26">
        <v>20.168999999999997</v>
      </c>
      <c r="FH30" s="11">
        <f t="shared" si="61"/>
        <v>446.97970189186367</v>
      </c>
      <c r="FI30" s="6">
        <f>FH30*0.001875</f>
        <v>0.83808694104724435</v>
      </c>
      <c r="FJ30" s="10">
        <f t="shared" si="62"/>
        <v>446.1416149508164</v>
      </c>
      <c r="FK30" s="1">
        <f t="shared" si="106"/>
        <v>426.81070189186369</v>
      </c>
      <c r="FL30" s="26">
        <v>20.168999999999997</v>
      </c>
      <c r="FM30" s="11">
        <f t="shared" si="63"/>
        <v>446.97970189186367</v>
      </c>
      <c r="FN30" s="6">
        <f>FM30*0.001875</f>
        <v>0.83808694104724435</v>
      </c>
      <c r="FO30" s="10">
        <f t="shared" si="64"/>
        <v>446.1416149508164</v>
      </c>
      <c r="FP30" s="1">
        <f t="shared" si="107"/>
        <v>426.81070189186369</v>
      </c>
      <c r="FQ30" s="26">
        <v>20.168999999999997</v>
      </c>
      <c r="FR30" s="11">
        <f t="shared" si="65"/>
        <v>446.97970189186367</v>
      </c>
      <c r="FS30" s="6">
        <f>FR30*0.001875</f>
        <v>0.83808694104724435</v>
      </c>
      <c r="FT30" s="10">
        <f t="shared" si="66"/>
        <v>446.1416149508164</v>
      </c>
      <c r="FU30" s="1">
        <f t="shared" si="108"/>
        <v>426.81070189186369</v>
      </c>
      <c r="FV30" s="26">
        <v>20.168999999999997</v>
      </c>
      <c r="FW30" s="11">
        <f t="shared" si="67"/>
        <v>446.97970189186367</v>
      </c>
      <c r="FX30" s="6">
        <f>FW30*0.001875</f>
        <v>0.83808694104724435</v>
      </c>
      <c r="FY30" s="10">
        <f t="shared" si="68"/>
        <v>446.1416149508164</v>
      </c>
      <c r="FZ30" s="1">
        <f t="shared" si="109"/>
        <v>426.81070189186369</v>
      </c>
      <c r="GA30" s="26">
        <v>20.168999999999997</v>
      </c>
      <c r="GB30" s="11">
        <f t="shared" si="69"/>
        <v>446.97970189186367</v>
      </c>
      <c r="GC30" s="6">
        <f>GB30*0.001875</f>
        <v>0.83808694104724435</v>
      </c>
      <c r="GD30" s="10">
        <f t="shared" si="70"/>
        <v>446.1416149508164</v>
      </c>
      <c r="GE30" s="1">
        <f t="shared" si="110"/>
        <v>426.81070189186369</v>
      </c>
    </row>
    <row r="31" spans="1:187" x14ac:dyDescent="0.3">
      <c r="A31">
        <v>45</v>
      </c>
      <c r="B31">
        <v>690</v>
      </c>
      <c r="C31" s="26">
        <v>20.168999999999997</v>
      </c>
      <c r="D31">
        <f t="shared" si="0"/>
        <v>710.16899999999998</v>
      </c>
      <c r="E31" s="7">
        <f>D31*0.002635</f>
        <v>1.871295315</v>
      </c>
      <c r="F31" s="9">
        <f t="shared" si="1"/>
        <v>708.29770468499999</v>
      </c>
      <c r="G31" s="4">
        <f t="shared" si="71"/>
        <v>283.636183125</v>
      </c>
      <c r="H31" s="27">
        <v>20.168999999999997</v>
      </c>
      <c r="I31" s="11">
        <f t="shared" si="2"/>
        <v>303.80518312499999</v>
      </c>
      <c r="J31" s="7">
        <f>I31*0.002635</f>
        <v>0.80052665753437502</v>
      </c>
      <c r="K31" s="10">
        <f t="shared" si="72"/>
        <v>303.00465646746562</v>
      </c>
      <c r="L31" s="12">
        <f t="shared" si="73"/>
        <v>303.23554840664059</v>
      </c>
      <c r="M31" s="27">
        <v>20.168999999999997</v>
      </c>
      <c r="N31" s="11">
        <f t="shared" si="3"/>
        <v>323.40454840664057</v>
      </c>
      <c r="O31" s="7">
        <f>N31*0.002635</f>
        <v>0.85217098505149802</v>
      </c>
      <c r="P31" s="10">
        <f t="shared" si="4"/>
        <v>322.55237742158909</v>
      </c>
      <c r="Q31" s="10">
        <f t="shared" si="74"/>
        <v>321.80377933809496</v>
      </c>
      <c r="R31" s="27">
        <v>20.168999999999997</v>
      </c>
      <c r="S31" s="11">
        <f t="shared" si="5"/>
        <v>341.97277933809494</v>
      </c>
      <c r="T31" s="7">
        <f>S31*0.002635</f>
        <v>0.90109827355588024</v>
      </c>
      <c r="U31" s="10">
        <f t="shared" si="6"/>
        <v>341.07168106453906</v>
      </c>
      <c r="V31" s="12">
        <f t="shared" si="75"/>
        <v>341.33158037683603</v>
      </c>
      <c r="W31" s="26">
        <v>20.168999999999997</v>
      </c>
      <c r="X31" s="11">
        <f t="shared" si="7"/>
        <v>361.50058037683601</v>
      </c>
      <c r="Y31" s="7">
        <f>X31*0.002635</f>
        <v>0.95255402929296296</v>
      </c>
      <c r="Z31" s="10">
        <f t="shared" si="8"/>
        <v>360.54802634754304</v>
      </c>
      <c r="AA31" s="10">
        <f t="shared" si="76"/>
        <v>356.38262826348438</v>
      </c>
      <c r="AB31" s="26">
        <v>20.168999999999997</v>
      </c>
      <c r="AC31" s="11">
        <f t="shared" si="9"/>
        <v>376.55162826348436</v>
      </c>
      <c r="AD31" s="7">
        <f>AC31*0.002635</f>
        <v>0.99221354047428134</v>
      </c>
      <c r="AE31" s="10">
        <f t="shared" si="10"/>
        <v>375.55941472301009</v>
      </c>
      <c r="AF31" s="1">
        <f t="shared" si="77"/>
        <v>315.15790764105799</v>
      </c>
      <c r="AG31" s="26">
        <v>20.168999999999997</v>
      </c>
      <c r="AH31" s="11">
        <f t="shared" si="11"/>
        <v>335.32690764105797</v>
      </c>
      <c r="AI31" s="7">
        <f>AH31*0.002635</f>
        <v>0.88358640163418778</v>
      </c>
      <c r="AJ31" s="10">
        <f t="shared" si="12"/>
        <v>334.44332123942377</v>
      </c>
      <c r="AK31" s="10">
        <f t="shared" si="78"/>
        <v>329.39218081501474</v>
      </c>
      <c r="AL31" s="26">
        <v>20.168999999999997</v>
      </c>
      <c r="AM31" s="11">
        <f t="shared" si="13"/>
        <v>349.56118081501472</v>
      </c>
      <c r="AN31" s="7">
        <f>AM31*0.002635</f>
        <v>0.92109371144756391</v>
      </c>
      <c r="AO31" s="10">
        <f t="shared" si="14"/>
        <v>348.64008710356717</v>
      </c>
      <c r="AP31" s="4">
        <f t="shared" si="79"/>
        <v>344.59514376924642</v>
      </c>
      <c r="AQ31" s="26">
        <v>20.168999999999997</v>
      </c>
      <c r="AR31" s="11">
        <f t="shared" si="15"/>
        <v>364.7641437692464</v>
      </c>
      <c r="AS31" s="7">
        <f>AR31*0.002635</f>
        <v>0.96115351883196432</v>
      </c>
      <c r="AT31" s="10">
        <f t="shared" si="16"/>
        <v>363.80299025041444</v>
      </c>
      <c r="AU31" s="10">
        <f t="shared" si="80"/>
        <v>359.77750670867499</v>
      </c>
      <c r="AV31" s="26">
        <v>20.168999999999997</v>
      </c>
      <c r="AW31" s="11">
        <f t="shared" si="17"/>
        <v>379.94650670867497</v>
      </c>
      <c r="AX31" s="7">
        <f>AW31*0.002635</f>
        <v>1.0011590451773587</v>
      </c>
      <c r="AY31" s="10">
        <f t="shared" si="18"/>
        <v>378.94534766349761</v>
      </c>
      <c r="AZ31" s="1">
        <f t="shared" si="81"/>
        <v>374.93929754632074</v>
      </c>
      <c r="BA31" s="26">
        <v>20.168999999999997</v>
      </c>
      <c r="BB31" s="11">
        <f t="shared" si="19"/>
        <v>395.10829754632073</v>
      </c>
      <c r="BC31" s="7">
        <f>BB31*0.002635</f>
        <v>1.0411103640345551</v>
      </c>
      <c r="BD31" s="10">
        <f t="shared" si="20"/>
        <v>394.06718718228615</v>
      </c>
      <c r="BE31" s="1">
        <f t="shared" si="82"/>
        <v>394.10525918045556</v>
      </c>
      <c r="BF31" s="26">
        <v>20.168999999999997</v>
      </c>
      <c r="BG31" s="11">
        <f t="shared" si="21"/>
        <v>414.27425918045554</v>
      </c>
      <c r="BH31" s="7">
        <f>BG31*0.002635</f>
        <v>1.0916126729405005</v>
      </c>
      <c r="BI31" s="10">
        <f t="shared" si="22"/>
        <v>413.18264650751502</v>
      </c>
      <c r="BJ31" s="1">
        <f t="shared" si="83"/>
        <v>409.32120592618986</v>
      </c>
      <c r="BK31" s="26">
        <v>20.168999999999997</v>
      </c>
      <c r="BL31" s="11">
        <f t="shared" si="23"/>
        <v>429.49020592618984</v>
      </c>
      <c r="BM31" s="7">
        <f>BL31*0.002635</f>
        <v>1.1317066926155104</v>
      </c>
      <c r="BN31" s="10">
        <f t="shared" si="24"/>
        <v>428.35849923357432</v>
      </c>
      <c r="BO31" s="1">
        <f t="shared" si="84"/>
        <v>424.52301705739728</v>
      </c>
      <c r="BP31" s="26">
        <v>20.168999999999997</v>
      </c>
      <c r="BQ31" s="11">
        <f t="shared" si="25"/>
        <v>444.69201705739727</v>
      </c>
      <c r="BR31" s="7">
        <f>BQ31*0.002635</f>
        <v>1.1717634649462418</v>
      </c>
      <c r="BS31" s="10">
        <f t="shared" si="26"/>
        <v>443.52025359245101</v>
      </c>
      <c r="BT31" s="1">
        <f t="shared" si="85"/>
        <v>438.73039050121309</v>
      </c>
      <c r="BU31" s="26">
        <v>20.168999999999997</v>
      </c>
      <c r="BV31" s="11">
        <f t="shared" si="27"/>
        <v>458.89939050121308</v>
      </c>
      <c r="BW31" s="7">
        <f>BV31*0.002635</f>
        <v>1.2091998939706965</v>
      </c>
      <c r="BX31" s="10">
        <f t="shared" si="28"/>
        <v>457.69019060724236</v>
      </c>
      <c r="BY31" s="1">
        <f t="shared" si="86"/>
        <v>455.36811081103639</v>
      </c>
      <c r="BZ31" s="26">
        <v>20.168999999999997</v>
      </c>
      <c r="CA31" s="11">
        <f t="shared" si="29"/>
        <v>475.53711081103637</v>
      </c>
      <c r="CB31" s="7">
        <f>CA31*0.002635</f>
        <v>1.2530402869870809</v>
      </c>
      <c r="CC31" s="10">
        <f t="shared" si="30"/>
        <v>474.2840705240493</v>
      </c>
      <c r="CD31" s="1">
        <f t="shared" si="87"/>
        <v>466.16212563151566</v>
      </c>
      <c r="CE31" s="26">
        <v>20.168999999999997</v>
      </c>
      <c r="CF31" s="11">
        <f t="shared" si="31"/>
        <v>486.33112563151565</v>
      </c>
      <c r="CG31" s="7">
        <f>CF31*0.002635</f>
        <v>1.2814825160390437</v>
      </c>
      <c r="CH31" s="10">
        <f t="shared" si="32"/>
        <v>485.04964311547661</v>
      </c>
      <c r="CI31" s="1">
        <f t="shared" si="88"/>
        <v>481.84242289826102</v>
      </c>
      <c r="CJ31" s="26">
        <v>20.168999999999997</v>
      </c>
      <c r="CK31" s="11">
        <f t="shared" si="33"/>
        <v>502.011422898261</v>
      </c>
      <c r="CL31" s="7">
        <f>CK31*0.002635</f>
        <v>1.3228000993369178</v>
      </c>
      <c r="CM31" s="10">
        <f t="shared" si="34"/>
        <v>500.68862279892409</v>
      </c>
      <c r="CN31" s="1">
        <f t="shared" si="89"/>
        <v>498.48924863139359</v>
      </c>
      <c r="CO31" s="26">
        <v>20.168999999999997</v>
      </c>
      <c r="CP31" s="11">
        <f t="shared" si="35"/>
        <v>518.65824863139358</v>
      </c>
      <c r="CQ31" s="7">
        <f>CP31*0.002635</f>
        <v>1.3666644851437222</v>
      </c>
      <c r="CR31" s="10">
        <f t="shared" si="36"/>
        <v>517.29158414624987</v>
      </c>
      <c r="CS31" s="1">
        <f t="shared" si="90"/>
        <v>515.12392218174068</v>
      </c>
      <c r="CT31" s="26">
        <v>20.168999999999997</v>
      </c>
      <c r="CU31" s="11">
        <f t="shared" si="37"/>
        <v>535.29292218174066</v>
      </c>
      <c r="CV31" s="7">
        <f>CU31*0.002635</f>
        <v>1.4104968499488868</v>
      </c>
      <c r="CW31" s="10">
        <f t="shared" si="38"/>
        <v>533.88242533179175</v>
      </c>
      <c r="CX31" s="1">
        <f t="shared" si="91"/>
        <v>531.74645242039605</v>
      </c>
      <c r="CY31" s="26">
        <v>20.168999999999997</v>
      </c>
      <c r="CZ31" s="11">
        <f t="shared" si="39"/>
        <v>551.91545242039604</v>
      </c>
      <c r="DA31" s="7">
        <f>CZ31*0.002635</f>
        <v>1.4542972171277437</v>
      </c>
      <c r="DB31" s="10">
        <f t="shared" si="40"/>
        <v>550.46115520326828</v>
      </c>
      <c r="DC31" s="1">
        <f t="shared" si="92"/>
        <v>533.75935451174735</v>
      </c>
      <c r="DD31" s="26">
        <v>20.168999999999997</v>
      </c>
      <c r="DE31" s="11">
        <f t="shared" si="93"/>
        <v>553.92835451174733</v>
      </c>
      <c r="DF31" s="7">
        <f>DE31*0.002635</f>
        <v>1.4596012141384542</v>
      </c>
      <c r="DG31" s="10">
        <f t="shared" si="94"/>
        <v>552.46875329760883</v>
      </c>
      <c r="DH31" s="1">
        <f t="shared" si="95"/>
        <v>550.40008927157885</v>
      </c>
      <c r="DI31" s="26">
        <v>20.168999999999997</v>
      </c>
      <c r="DJ31" s="11">
        <f t="shared" si="41"/>
        <v>570.56908927157883</v>
      </c>
      <c r="DK31" s="7">
        <f>DJ31*0.002635</f>
        <v>1.5034495502306102</v>
      </c>
      <c r="DL31" s="10">
        <f t="shared" si="42"/>
        <v>569.06563972134825</v>
      </c>
      <c r="DM31" s="1">
        <f t="shared" si="96"/>
        <v>567.03113912378024</v>
      </c>
      <c r="DN31" s="26">
        <v>20.168999999999997</v>
      </c>
      <c r="DO31" s="11">
        <f t="shared" si="43"/>
        <v>587.20013912378022</v>
      </c>
      <c r="DP31" s="7">
        <f>DO31*0.002635</f>
        <v>1.547272366591161</v>
      </c>
      <c r="DQ31" s="10">
        <f t="shared" si="44"/>
        <v>585.65286675718903</v>
      </c>
      <c r="DR31" s="1">
        <f t="shared" si="97"/>
        <v>582.67894458504065</v>
      </c>
      <c r="DS31" s="26">
        <v>20.168999999999997</v>
      </c>
      <c r="DT31" s="11">
        <f t="shared" si="45"/>
        <v>602.84794458504064</v>
      </c>
      <c r="DU31" s="7">
        <f>DT31*0.002635</f>
        <v>1.5885043339815821</v>
      </c>
      <c r="DV31" s="10">
        <f t="shared" si="46"/>
        <v>601.259440251059</v>
      </c>
      <c r="DW31" s="1">
        <f t="shared" si="98"/>
        <v>591.29607942764153</v>
      </c>
      <c r="DX31" s="26">
        <v>20.168999999999997</v>
      </c>
      <c r="DY31" s="11">
        <f t="shared" si="47"/>
        <v>611.46507942764151</v>
      </c>
      <c r="DZ31" s="7">
        <f>DY31*0.002635</f>
        <v>1.6112104842918356</v>
      </c>
      <c r="EA31" s="10">
        <f t="shared" si="48"/>
        <v>609.85386894334965</v>
      </c>
      <c r="EB31" s="1">
        <f t="shared" si="99"/>
        <v>457.94014199671369</v>
      </c>
      <c r="EC31" s="26">
        <v>20.168999999999997</v>
      </c>
      <c r="ED31" s="11">
        <f t="shared" si="49"/>
        <v>478.10914199671367</v>
      </c>
      <c r="EE31" s="7">
        <f>ED31*0.002635</f>
        <v>1.2598175891613406</v>
      </c>
      <c r="EF31" s="10">
        <f t="shared" si="50"/>
        <v>476.84932440755233</v>
      </c>
      <c r="EG31" s="1">
        <f t="shared" si="100"/>
        <v>466.63823580485524</v>
      </c>
      <c r="EH31" s="26">
        <v>20.168999999999997</v>
      </c>
      <c r="EI31" s="11">
        <f t="shared" si="51"/>
        <v>486.80723580485522</v>
      </c>
      <c r="EJ31" s="7">
        <f>EI31*0.002635</f>
        <v>1.2827370663457935</v>
      </c>
      <c r="EK31" s="10">
        <f t="shared" si="52"/>
        <v>485.52449873850941</v>
      </c>
      <c r="EL31" s="1">
        <f t="shared" si="101"/>
        <v>475.33258073456557</v>
      </c>
      <c r="EM31" s="26">
        <v>20.168999999999997</v>
      </c>
      <c r="EN31" s="11">
        <f t="shared" si="53"/>
        <v>495.50158073456555</v>
      </c>
      <c r="EO31" s="7">
        <f>EN31*0.002635</f>
        <v>1.3056466652355803</v>
      </c>
      <c r="EP31" s="10">
        <f t="shared" si="54"/>
        <v>494.19593406932995</v>
      </c>
      <c r="EQ31" s="1">
        <f t="shared" si="102"/>
        <v>483.05185626184721</v>
      </c>
      <c r="ER31" s="26">
        <v>20.168999999999997</v>
      </c>
      <c r="ES31" s="11">
        <f t="shared" si="55"/>
        <v>503.22085626184719</v>
      </c>
      <c r="ET31" s="7">
        <f>ES31*0.002635</f>
        <v>1.3259869562499675</v>
      </c>
      <c r="EU31" s="10">
        <f t="shared" si="56"/>
        <v>501.89486930559724</v>
      </c>
      <c r="EV31" s="1">
        <f t="shared" si="103"/>
        <v>446.1416149508164</v>
      </c>
      <c r="EW31" s="26">
        <v>20.168999999999997</v>
      </c>
      <c r="EX31" s="11">
        <f t="shared" si="57"/>
        <v>466.31061495081639</v>
      </c>
      <c r="EY31" s="7">
        <f>EX31*0.002635</f>
        <v>1.2287284703954013</v>
      </c>
      <c r="EZ31" s="10">
        <f t="shared" si="58"/>
        <v>465.08188648042096</v>
      </c>
      <c r="FA31" s="1">
        <f t="shared" si="104"/>
        <v>446.1416149508164</v>
      </c>
      <c r="FB31" s="26">
        <v>20.168999999999997</v>
      </c>
      <c r="FC31" s="11">
        <f t="shared" si="59"/>
        <v>466.31061495081639</v>
      </c>
      <c r="FD31" s="7">
        <f>FC31*0.002635</f>
        <v>1.2287284703954013</v>
      </c>
      <c r="FE31" s="10">
        <f t="shared" si="60"/>
        <v>465.08188648042096</v>
      </c>
      <c r="FF31" s="1">
        <f t="shared" si="105"/>
        <v>446.1416149508164</v>
      </c>
      <c r="FG31" s="26">
        <v>20.168999999999997</v>
      </c>
      <c r="FH31" s="11">
        <f t="shared" si="61"/>
        <v>466.31061495081639</v>
      </c>
      <c r="FI31" s="7">
        <f>FH31*0.002635</f>
        <v>1.2287284703954013</v>
      </c>
      <c r="FJ31" s="10">
        <f t="shared" si="62"/>
        <v>465.08188648042096</v>
      </c>
      <c r="FK31" s="1">
        <f t="shared" si="106"/>
        <v>446.1416149508164</v>
      </c>
      <c r="FL31" s="26">
        <v>20.168999999999997</v>
      </c>
      <c r="FM31" s="11">
        <f t="shared" si="63"/>
        <v>466.31061495081639</v>
      </c>
      <c r="FN31" s="7">
        <f>FM31*0.002635</f>
        <v>1.2287284703954013</v>
      </c>
      <c r="FO31" s="10">
        <f t="shared" si="64"/>
        <v>465.08188648042096</v>
      </c>
      <c r="FP31" s="1">
        <f t="shared" si="107"/>
        <v>446.1416149508164</v>
      </c>
      <c r="FQ31" s="26">
        <v>20.168999999999997</v>
      </c>
      <c r="FR31" s="11">
        <f t="shared" si="65"/>
        <v>466.31061495081639</v>
      </c>
      <c r="FS31" s="7">
        <f>FR31*0.002635</f>
        <v>1.2287284703954013</v>
      </c>
      <c r="FT31" s="10">
        <f t="shared" si="66"/>
        <v>465.08188648042096</v>
      </c>
      <c r="FU31" s="1">
        <f t="shared" si="108"/>
        <v>446.1416149508164</v>
      </c>
      <c r="FV31" s="26">
        <v>20.168999999999997</v>
      </c>
      <c r="FW31" s="11">
        <f t="shared" si="67"/>
        <v>466.31061495081639</v>
      </c>
      <c r="FX31" s="7">
        <f>FW31*0.002635</f>
        <v>1.2287284703954013</v>
      </c>
      <c r="FY31" s="10">
        <f t="shared" si="68"/>
        <v>465.08188648042096</v>
      </c>
      <c r="FZ31" s="1">
        <f t="shared" si="109"/>
        <v>446.1416149508164</v>
      </c>
      <c r="GA31" s="26">
        <v>20.168999999999997</v>
      </c>
      <c r="GB31" s="11">
        <f t="shared" si="69"/>
        <v>466.31061495081639</v>
      </c>
      <c r="GC31" s="7">
        <f>GB31*0.002635</f>
        <v>1.2287284703954013</v>
      </c>
      <c r="GD31" s="10">
        <f t="shared" si="70"/>
        <v>465.08188648042096</v>
      </c>
      <c r="GE31" s="1">
        <f t="shared" si="110"/>
        <v>446.1416149508164</v>
      </c>
    </row>
    <row r="32" spans="1:187" x14ac:dyDescent="0.3">
      <c r="A32">
        <v>46</v>
      </c>
      <c r="B32">
        <v>690</v>
      </c>
      <c r="C32" s="26">
        <v>20.168999999999997</v>
      </c>
      <c r="D32">
        <f t="shared" si="0"/>
        <v>710.16899999999998</v>
      </c>
      <c r="E32" s="7">
        <f>D32*0.002635</f>
        <v>1.871295315</v>
      </c>
      <c r="F32" s="9">
        <f t="shared" si="1"/>
        <v>708.29770468499999</v>
      </c>
      <c r="G32" s="4">
        <f t="shared" si="71"/>
        <v>708.29770468499999</v>
      </c>
      <c r="H32" s="27">
        <v>20.168999999999997</v>
      </c>
      <c r="I32" s="11">
        <f t="shared" si="2"/>
        <v>728.46670468499997</v>
      </c>
      <c r="J32" s="7">
        <f>I32*0.002635</f>
        <v>1.919509766844975</v>
      </c>
      <c r="K32" s="10">
        <f t="shared" si="72"/>
        <v>726.54719491815501</v>
      </c>
      <c r="L32" s="12">
        <f t="shared" si="73"/>
        <v>303.00465646746562</v>
      </c>
      <c r="M32" s="27">
        <v>20.168999999999997</v>
      </c>
      <c r="N32" s="11">
        <f t="shared" si="3"/>
        <v>323.17365646746561</v>
      </c>
      <c r="O32" s="7">
        <f>N32*0.002635</f>
        <v>0.85156258479177194</v>
      </c>
      <c r="P32" s="10">
        <f t="shared" si="4"/>
        <v>322.32209388267381</v>
      </c>
      <c r="Q32" s="10">
        <f t="shared" si="74"/>
        <v>322.55237742158909</v>
      </c>
      <c r="R32" s="27">
        <v>20.168999999999997</v>
      </c>
      <c r="S32" s="11">
        <f t="shared" si="5"/>
        <v>342.72137742158907</v>
      </c>
      <c r="T32" s="7">
        <f>S32*0.002635</f>
        <v>0.90307082950588724</v>
      </c>
      <c r="U32" s="10">
        <f t="shared" si="6"/>
        <v>341.81830659208316</v>
      </c>
      <c r="V32" s="12">
        <f t="shared" si="75"/>
        <v>341.07168106453906</v>
      </c>
      <c r="W32" s="26">
        <v>20.168999999999997</v>
      </c>
      <c r="X32" s="11">
        <f t="shared" si="7"/>
        <v>361.24068106453905</v>
      </c>
      <c r="Y32" s="7">
        <f>X32*0.002635</f>
        <v>0.95186919460506048</v>
      </c>
      <c r="Z32" s="10">
        <f t="shared" si="8"/>
        <v>360.28881186993397</v>
      </c>
      <c r="AA32" s="10">
        <f t="shared" si="76"/>
        <v>360.54802634754304</v>
      </c>
      <c r="AB32" s="26">
        <v>20.168999999999997</v>
      </c>
      <c r="AC32" s="11">
        <f t="shared" si="9"/>
        <v>380.71702634754303</v>
      </c>
      <c r="AD32" s="7">
        <f>AC32*0.002635</f>
        <v>1.0031893644257759</v>
      </c>
      <c r="AE32" s="10">
        <f t="shared" si="10"/>
        <v>379.71383698311723</v>
      </c>
      <c r="AF32" s="1">
        <f t="shared" si="77"/>
        <v>375.55941472301009</v>
      </c>
      <c r="AG32" s="26">
        <v>20.168999999999997</v>
      </c>
      <c r="AH32" s="11">
        <f t="shared" si="11"/>
        <v>395.72841472301008</v>
      </c>
      <c r="AI32" s="7">
        <f>AH32*0.002635</f>
        <v>1.0427443727951315</v>
      </c>
      <c r="AJ32" s="10">
        <f t="shared" si="12"/>
        <v>394.68567035021493</v>
      </c>
      <c r="AK32" s="10">
        <f t="shared" si="78"/>
        <v>334.44332123942377</v>
      </c>
      <c r="AL32" s="26">
        <v>20.168999999999997</v>
      </c>
      <c r="AM32" s="11">
        <f t="shared" si="13"/>
        <v>354.61232123942375</v>
      </c>
      <c r="AN32" s="7">
        <f>AM32*0.002635</f>
        <v>0.93440346646588168</v>
      </c>
      <c r="AO32" s="10">
        <f t="shared" si="14"/>
        <v>353.67791777295787</v>
      </c>
      <c r="AP32" s="4">
        <f t="shared" si="79"/>
        <v>348.64008710356717</v>
      </c>
      <c r="AQ32" s="26">
        <v>20.168999999999997</v>
      </c>
      <c r="AR32" s="11">
        <f t="shared" si="15"/>
        <v>368.80908710356715</v>
      </c>
      <c r="AS32" s="7">
        <f>AR32*0.002635</f>
        <v>0.97181194451789954</v>
      </c>
      <c r="AT32" s="10">
        <f t="shared" si="16"/>
        <v>367.83727515904923</v>
      </c>
      <c r="AU32" s="10">
        <f t="shared" si="80"/>
        <v>363.80299025041444</v>
      </c>
      <c r="AV32" s="26">
        <v>20.168999999999997</v>
      </c>
      <c r="AW32" s="11">
        <f t="shared" si="17"/>
        <v>383.97199025041442</v>
      </c>
      <c r="AX32" s="7">
        <f>AW32*0.002635</f>
        <v>1.0117661943098422</v>
      </c>
      <c r="AY32" s="10">
        <f t="shared" si="18"/>
        <v>382.96022405610461</v>
      </c>
      <c r="AZ32" s="1">
        <f t="shared" si="81"/>
        <v>378.94534766349761</v>
      </c>
      <c r="BA32" s="26">
        <v>20.168999999999997</v>
      </c>
      <c r="BB32" s="11">
        <f t="shared" si="19"/>
        <v>399.1143476634976</v>
      </c>
      <c r="BC32" s="7">
        <f>BB32*0.002635</f>
        <v>1.0516663060933162</v>
      </c>
      <c r="BD32" s="10">
        <f t="shared" si="20"/>
        <v>398.0626813574043</v>
      </c>
      <c r="BE32" s="1">
        <f t="shared" si="82"/>
        <v>394.06718718228615</v>
      </c>
      <c r="BF32" s="26">
        <v>20.168999999999997</v>
      </c>
      <c r="BG32" s="11">
        <f t="shared" si="21"/>
        <v>414.23618718228613</v>
      </c>
      <c r="BH32" s="7">
        <f>BG32*0.002635</f>
        <v>1.0915123532253241</v>
      </c>
      <c r="BI32" s="10">
        <f t="shared" si="22"/>
        <v>413.14467482906082</v>
      </c>
      <c r="BJ32" s="1">
        <f t="shared" si="83"/>
        <v>413.18264650751502</v>
      </c>
      <c r="BK32" s="26">
        <v>20.168999999999997</v>
      </c>
      <c r="BL32" s="11">
        <f t="shared" si="23"/>
        <v>433.351646507515</v>
      </c>
      <c r="BM32" s="7">
        <f>BL32*0.002635</f>
        <v>1.1418815885473022</v>
      </c>
      <c r="BN32" s="10">
        <f t="shared" si="24"/>
        <v>432.20976491896772</v>
      </c>
      <c r="BO32" s="1">
        <f t="shared" si="84"/>
        <v>428.35849923357432</v>
      </c>
      <c r="BP32" s="26">
        <v>20.168999999999997</v>
      </c>
      <c r="BQ32" s="11">
        <f t="shared" si="25"/>
        <v>448.5274992335743</v>
      </c>
      <c r="BR32" s="7">
        <f>BQ32*0.002635</f>
        <v>1.1818699604804683</v>
      </c>
      <c r="BS32" s="10">
        <f t="shared" si="26"/>
        <v>447.34562927309383</v>
      </c>
      <c r="BT32" s="1">
        <f t="shared" si="85"/>
        <v>443.52025359245101</v>
      </c>
      <c r="BU32" s="26">
        <v>20.168999999999997</v>
      </c>
      <c r="BV32" s="11">
        <f t="shared" si="27"/>
        <v>463.689253592451</v>
      </c>
      <c r="BW32" s="7">
        <f>BV32*0.002635</f>
        <v>1.2218211832161086</v>
      </c>
      <c r="BX32" s="10">
        <f t="shared" si="28"/>
        <v>462.4674324092349</v>
      </c>
      <c r="BY32" s="1">
        <f t="shared" si="86"/>
        <v>457.69019060724236</v>
      </c>
      <c r="BZ32" s="26">
        <v>20.168999999999997</v>
      </c>
      <c r="CA32" s="11">
        <f t="shared" si="29"/>
        <v>477.85919060724234</v>
      </c>
      <c r="CB32" s="7">
        <f>CA32*0.002635</f>
        <v>1.2591589672500836</v>
      </c>
      <c r="CC32" s="10">
        <f t="shared" si="30"/>
        <v>476.60003163999227</v>
      </c>
      <c r="CD32" s="1">
        <f t="shared" si="87"/>
        <v>474.2840705240493</v>
      </c>
      <c r="CE32" s="26">
        <v>20.168999999999997</v>
      </c>
      <c r="CF32" s="11">
        <f t="shared" si="31"/>
        <v>494.45307052404928</v>
      </c>
      <c r="CG32" s="7">
        <f>CF32*0.002635</f>
        <v>1.3028838408308701</v>
      </c>
      <c r="CH32" s="10">
        <f t="shared" si="32"/>
        <v>493.15018668321841</v>
      </c>
      <c r="CI32" s="1">
        <f t="shared" si="88"/>
        <v>485.04964311547661</v>
      </c>
      <c r="CJ32" s="26">
        <v>20.168999999999997</v>
      </c>
      <c r="CK32" s="11">
        <f t="shared" si="33"/>
        <v>505.2186431154766</v>
      </c>
      <c r="CL32" s="7">
        <f>CK32*0.002635</f>
        <v>1.3312511246092809</v>
      </c>
      <c r="CM32" s="10">
        <f t="shared" si="34"/>
        <v>503.88739199086734</v>
      </c>
      <c r="CN32" s="1">
        <f t="shared" si="89"/>
        <v>500.68862279892409</v>
      </c>
      <c r="CO32" s="26">
        <v>20.168999999999997</v>
      </c>
      <c r="CP32" s="11">
        <f t="shared" si="35"/>
        <v>520.85762279892413</v>
      </c>
      <c r="CQ32" s="7">
        <f>CP32*0.002635</f>
        <v>1.3724598360751652</v>
      </c>
      <c r="CR32" s="10">
        <f t="shared" si="36"/>
        <v>519.48516296284902</v>
      </c>
      <c r="CS32" s="1">
        <f t="shared" si="90"/>
        <v>517.29158414624987</v>
      </c>
      <c r="CT32" s="26">
        <v>20.168999999999997</v>
      </c>
      <c r="CU32" s="11">
        <f t="shared" si="37"/>
        <v>537.46058414624986</v>
      </c>
      <c r="CV32" s="7">
        <f>CU32*0.002635</f>
        <v>1.4162086392253685</v>
      </c>
      <c r="CW32" s="10">
        <f t="shared" si="38"/>
        <v>536.04437550702448</v>
      </c>
      <c r="CX32" s="1">
        <f t="shared" si="91"/>
        <v>533.88242533179175</v>
      </c>
      <c r="CY32" s="26">
        <v>20.168999999999997</v>
      </c>
      <c r="CZ32" s="11">
        <f t="shared" si="39"/>
        <v>554.05142533179173</v>
      </c>
      <c r="DA32" s="7">
        <f>CZ32*0.002635</f>
        <v>1.4599255057492713</v>
      </c>
      <c r="DB32" s="10">
        <f t="shared" si="40"/>
        <v>552.59149982604242</v>
      </c>
      <c r="DC32" s="1">
        <f t="shared" si="92"/>
        <v>550.46115520326828</v>
      </c>
      <c r="DD32" s="26">
        <v>20.168999999999997</v>
      </c>
      <c r="DE32" s="11">
        <f t="shared" si="93"/>
        <v>570.63015520326826</v>
      </c>
      <c r="DF32" s="7">
        <f>DE32*0.002635</f>
        <v>1.5036104589606121</v>
      </c>
      <c r="DG32" s="10">
        <f t="shared" si="94"/>
        <v>569.12654474430769</v>
      </c>
      <c r="DH32" s="1">
        <f t="shared" si="95"/>
        <v>552.46875329760883</v>
      </c>
      <c r="DI32" s="26">
        <v>20.168999999999997</v>
      </c>
      <c r="DJ32" s="11">
        <f t="shared" si="41"/>
        <v>572.63775329760881</v>
      </c>
      <c r="DK32" s="7">
        <f>DJ32*0.002635</f>
        <v>1.5089004799391994</v>
      </c>
      <c r="DL32" s="10">
        <f t="shared" si="42"/>
        <v>571.12885281766967</v>
      </c>
      <c r="DM32" s="1">
        <f t="shared" si="96"/>
        <v>569.06563972134825</v>
      </c>
      <c r="DN32" s="26">
        <v>20.168999999999997</v>
      </c>
      <c r="DO32" s="11">
        <f t="shared" si="43"/>
        <v>589.23463972134823</v>
      </c>
      <c r="DP32" s="7">
        <f>DO32*0.002635</f>
        <v>1.5526332756657526</v>
      </c>
      <c r="DQ32" s="10">
        <f t="shared" si="44"/>
        <v>587.68200644568253</v>
      </c>
      <c r="DR32" s="1">
        <f t="shared" si="97"/>
        <v>585.65286675718903</v>
      </c>
      <c r="DS32" s="26">
        <v>20.168999999999997</v>
      </c>
      <c r="DT32" s="11">
        <f t="shared" si="45"/>
        <v>605.82186675718901</v>
      </c>
      <c r="DU32" s="7">
        <f>DT32*0.002635</f>
        <v>1.5963406189051932</v>
      </c>
      <c r="DV32" s="10">
        <f t="shared" si="46"/>
        <v>604.22552613828384</v>
      </c>
      <c r="DW32" s="1">
        <f t="shared" si="98"/>
        <v>601.259440251059</v>
      </c>
      <c r="DX32" s="26">
        <v>20.168999999999997</v>
      </c>
      <c r="DY32" s="11">
        <f t="shared" si="47"/>
        <v>621.42844025105899</v>
      </c>
      <c r="DZ32" s="7">
        <f>DY32*0.002635</f>
        <v>1.6374639400615405</v>
      </c>
      <c r="EA32" s="10">
        <f t="shared" si="48"/>
        <v>619.79097631099739</v>
      </c>
      <c r="EB32" s="1">
        <f t="shared" si="99"/>
        <v>609.85386894334965</v>
      </c>
      <c r="EC32" s="26">
        <v>20.168999999999997</v>
      </c>
      <c r="ED32" s="11">
        <f t="shared" si="49"/>
        <v>630.02286894334964</v>
      </c>
      <c r="EE32" s="7">
        <f>ED32*0.002635</f>
        <v>1.6601102596657265</v>
      </c>
      <c r="EF32" s="10">
        <f t="shared" si="50"/>
        <v>628.36275868368386</v>
      </c>
      <c r="EG32" s="1">
        <f t="shared" si="100"/>
        <v>476.84932440755233</v>
      </c>
      <c r="EH32" s="26">
        <v>20.168999999999997</v>
      </c>
      <c r="EI32" s="11">
        <f t="shared" si="51"/>
        <v>497.01832440755231</v>
      </c>
      <c r="EJ32" s="7">
        <f>EI32*0.002635</f>
        <v>1.3096432848139004</v>
      </c>
      <c r="EK32" s="10">
        <f t="shared" si="52"/>
        <v>495.70868112273843</v>
      </c>
      <c r="EL32" s="1">
        <f t="shared" si="101"/>
        <v>485.52449873850941</v>
      </c>
      <c r="EM32" s="26">
        <v>20.168999999999997</v>
      </c>
      <c r="EN32" s="11">
        <f t="shared" si="53"/>
        <v>505.69349873850939</v>
      </c>
      <c r="EO32" s="7">
        <f>EN32*0.002635</f>
        <v>1.3325023691759723</v>
      </c>
      <c r="EP32" s="10">
        <f t="shared" si="54"/>
        <v>504.36099636933341</v>
      </c>
      <c r="EQ32" s="1">
        <f t="shared" si="102"/>
        <v>494.19593406932995</v>
      </c>
      <c r="ER32" s="26">
        <v>20.168999999999997</v>
      </c>
      <c r="ES32" s="11">
        <f t="shared" si="55"/>
        <v>514.36493406932993</v>
      </c>
      <c r="ET32" s="7">
        <f>ES32*0.002635</f>
        <v>1.3553516012726845</v>
      </c>
      <c r="EU32" s="10">
        <f t="shared" si="56"/>
        <v>513.00958246805726</v>
      </c>
      <c r="EV32" s="1">
        <f t="shared" si="103"/>
        <v>501.89486930559724</v>
      </c>
      <c r="EW32" s="26">
        <v>20.168999999999997</v>
      </c>
      <c r="EX32" s="11">
        <f t="shared" si="57"/>
        <v>522.06386930559722</v>
      </c>
      <c r="EY32" s="7">
        <f>EX32*0.002635</f>
        <v>1.3756382956202489</v>
      </c>
      <c r="EZ32" s="10">
        <f t="shared" si="58"/>
        <v>520.68823100997702</v>
      </c>
      <c r="FA32" s="1">
        <f t="shared" si="104"/>
        <v>465.08188648042096</v>
      </c>
      <c r="FB32" s="26">
        <v>20.168999999999997</v>
      </c>
      <c r="FC32" s="11">
        <f t="shared" si="59"/>
        <v>485.25088648042095</v>
      </c>
      <c r="FD32" s="7">
        <f>FC32*0.002635</f>
        <v>1.2786360858759094</v>
      </c>
      <c r="FE32" s="10">
        <f t="shared" si="60"/>
        <v>483.97225039454503</v>
      </c>
      <c r="FF32" s="1">
        <f t="shared" si="105"/>
        <v>465.08188648042096</v>
      </c>
      <c r="FG32" s="26">
        <v>20.168999999999997</v>
      </c>
      <c r="FH32" s="11">
        <f t="shared" si="61"/>
        <v>485.25088648042095</v>
      </c>
      <c r="FI32" s="7">
        <f>FH32*0.002635</f>
        <v>1.2786360858759094</v>
      </c>
      <c r="FJ32" s="10">
        <f t="shared" si="62"/>
        <v>483.97225039454503</v>
      </c>
      <c r="FK32" s="1">
        <f t="shared" si="106"/>
        <v>465.08188648042096</v>
      </c>
      <c r="FL32" s="26">
        <v>20.168999999999997</v>
      </c>
      <c r="FM32" s="11">
        <f t="shared" si="63"/>
        <v>485.25088648042095</v>
      </c>
      <c r="FN32" s="7">
        <f>FM32*0.002635</f>
        <v>1.2786360858759094</v>
      </c>
      <c r="FO32" s="10">
        <f t="shared" si="64"/>
        <v>483.97225039454503</v>
      </c>
      <c r="FP32" s="1">
        <f t="shared" si="107"/>
        <v>465.08188648042096</v>
      </c>
      <c r="FQ32" s="26">
        <v>20.168999999999997</v>
      </c>
      <c r="FR32" s="11">
        <f t="shared" si="65"/>
        <v>485.25088648042095</v>
      </c>
      <c r="FS32" s="7">
        <f>FR32*0.002635</f>
        <v>1.2786360858759094</v>
      </c>
      <c r="FT32" s="10">
        <f t="shared" si="66"/>
        <v>483.97225039454503</v>
      </c>
      <c r="FU32" s="1">
        <f t="shared" si="108"/>
        <v>465.08188648042096</v>
      </c>
      <c r="FV32" s="26">
        <v>20.168999999999997</v>
      </c>
      <c r="FW32" s="11">
        <f t="shared" si="67"/>
        <v>485.25088648042095</v>
      </c>
      <c r="FX32" s="7">
        <f>FW32*0.002635</f>
        <v>1.2786360858759094</v>
      </c>
      <c r="FY32" s="10">
        <f t="shared" si="68"/>
        <v>483.97225039454503</v>
      </c>
      <c r="FZ32" s="1">
        <f t="shared" si="109"/>
        <v>465.08188648042096</v>
      </c>
      <c r="GA32" s="26">
        <v>20.168999999999997</v>
      </c>
      <c r="GB32" s="11">
        <f t="shared" si="69"/>
        <v>485.25088648042095</v>
      </c>
      <c r="GC32" s="7">
        <f>GB32*0.002635</f>
        <v>1.2786360858759094</v>
      </c>
      <c r="GD32" s="10">
        <f t="shared" si="70"/>
        <v>483.97225039454503</v>
      </c>
      <c r="GE32" s="1">
        <f t="shared" si="110"/>
        <v>465.08188648042096</v>
      </c>
    </row>
    <row r="33" spans="1:187" x14ac:dyDescent="0.3">
      <c r="A33">
        <v>47</v>
      </c>
      <c r="B33">
        <v>690</v>
      </c>
      <c r="C33" s="26">
        <v>20.168999999999997</v>
      </c>
      <c r="D33">
        <f t="shared" si="0"/>
        <v>710.16899999999998</v>
      </c>
      <c r="E33" s="7">
        <f>D33*0.002635</f>
        <v>1.871295315</v>
      </c>
      <c r="F33" s="9">
        <f t="shared" si="1"/>
        <v>708.29770468499999</v>
      </c>
      <c r="G33" s="4">
        <f t="shared" si="71"/>
        <v>708.29770468499999</v>
      </c>
      <c r="H33" s="27">
        <v>20.168999999999997</v>
      </c>
      <c r="I33" s="11">
        <f t="shared" si="2"/>
        <v>728.46670468499997</v>
      </c>
      <c r="J33" s="7">
        <f>I33*0.002635</f>
        <v>1.919509766844975</v>
      </c>
      <c r="K33" s="10">
        <f t="shared" si="72"/>
        <v>726.54719491815501</v>
      </c>
      <c r="L33" s="12">
        <f t="shared" si="73"/>
        <v>726.54719491815501</v>
      </c>
      <c r="M33" s="27">
        <v>20.168999999999997</v>
      </c>
      <c r="N33" s="11">
        <f t="shared" si="3"/>
        <v>746.716194918155</v>
      </c>
      <c r="O33" s="7">
        <f>N33*0.002635</f>
        <v>1.9675971736093385</v>
      </c>
      <c r="P33" s="10">
        <f t="shared" si="4"/>
        <v>744.74859774454569</v>
      </c>
      <c r="Q33" s="10">
        <f t="shared" si="74"/>
        <v>322.32209388267381</v>
      </c>
      <c r="R33" s="27">
        <v>20.168999999999997</v>
      </c>
      <c r="S33" s="11">
        <f t="shared" si="5"/>
        <v>342.49109388267379</v>
      </c>
      <c r="T33" s="7">
        <f>S33*0.002635</f>
        <v>0.90246403238084549</v>
      </c>
      <c r="U33" s="10">
        <f t="shared" si="6"/>
        <v>341.58862985029293</v>
      </c>
      <c r="V33" s="12">
        <f t="shared" si="75"/>
        <v>341.81830659208316</v>
      </c>
      <c r="W33" s="26">
        <v>20.168999999999997</v>
      </c>
      <c r="X33" s="11">
        <f t="shared" si="7"/>
        <v>361.98730659208314</v>
      </c>
      <c r="Y33" s="7">
        <f>X33*0.002635</f>
        <v>0.95383655287013913</v>
      </c>
      <c r="Z33" s="10">
        <f t="shared" si="8"/>
        <v>361.033470039213</v>
      </c>
      <c r="AA33" s="10">
        <f t="shared" si="76"/>
        <v>360.28881186993397</v>
      </c>
      <c r="AB33" s="26">
        <v>20.168999999999997</v>
      </c>
      <c r="AC33" s="11">
        <f t="shared" si="9"/>
        <v>380.45781186993395</v>
      </c>
      <c r="AD33" s="7">
        <f>AC33*0.002635</f>
        <v>1.002506334277276</v>
      </c>
      <c r="AE33" s="10">
        <f t="shared" si="10"/>
        <v>379.45530553565669</v>
      </c>
      <c r="AF33" s="1">
        <f t="shared" si="77"/>
        <v>379.71383698311723</v>
      </c>
      <c r="AG33" s="26">
        <v>20.168999999999997</v>
      </c>
      <c r="AH33" s="11">
        <f t="shared" si="11"/>
        <v>399.88283698311722</v>
      </c>
      <c r="AI33" s="7">
        <f>AH33*0.002635</f>
        <v>1.0536912754505139</v>
      </c>
      <c r="AJ33" s="10">
        <f t="shared" si="12"/>
        <v>398.82914570766673</v>
      </c>
      <c r="AK33" s="10">
        <f t="shared" si="78"/>
        <v>394.68567035021493</v>
      </c>
      <c r="AL33" s="26">
        <v>20.168999999999997</v>
      </c>
      <c r="AM33" s="11">
        <f t="shared" si="13"/>
        <v>414.85467035021492</v>
      </c>
      <c r="AN33" s="7">
        <f>AM33*0.002635</f>
        <v>1.0931420563728165</v>
      </c>
      <c r="AO33" s="10">
        <f t="shared" si="14"/>
        <v>413.7615282938421</v>
      </c>
      <c r="AP33" s="4">
        <f t="shared" si="79"/>
        <v>353.67791777295787</v>
      </c>
      <c r="AQ33" s="26">
        <v>20.168999999999997</v>
      </c>
      <c r="AR33" s="11">
        <f t="shared" si="15"/>
        <v>373.84691777295785</v>
      </c>
      <c r="AS33" s="7">
        <f>AR33*0.002635</f>
        <v>0.98508662833174399</v>
      </c>
      <c r="AT33" s="10">
        <f t="shared" si="16"/>
        <v>372.86183114462608</v>
      </c>
      <c r="AU33" s="10">
        <f t="shared" si="80"/>
        <v>367.83727515904923</v>
      </c>
      <c r="AV33" s="26">
        <v>20.168999999999997</v>
      </c>
      <c r="AW33" s="11">
        <f t="shared" si="17"/>
        <v>388.00627515904921</v>
      </c>
      <c r="AX33" s="7">
        <f>AW33*0.002635</f>
        <v>1.0223965350440947</v>
      </c>
      <c r="AY33" s="10">
        <f t="shared" si="18"/>
        <v>386.98387862400511</v>
      </c>
      <c r="AZ33" s="1">
        <f t="shared" si="81"/>
        <v>382.96022405610461</v>
      </c>
      <c r="BA33" s="26">
        <v>20.168999999999997</v>
      </c>
      <c r="BB33" s="11">
        <f t="shared" si="19"/>
        <v>403.12922405610459</v>
      </c>
      <c r="BC33" s="7">
        <f>BB33*0.002635</f>
        <v>1.0622455053878357</v>
      </c>
      <c r="BD33" s="10">
        <f t="shared" si="20"/>
        <v>402.06697855071673</v>
      </c>
      <c r="BE33" s="1">
        <f t="shared" si="82"/>
        <v>398.0626813574043</v>
      </c>
      <c r="BF33" s="26">
        <v>20.168999999999997</v>
      </c>
      <c r="BG33" s="11">
        <f t="shared" si="21"/>
        <v>418.23168135740428</v>
      </c>
      <c r="BH33" s="7">
        <f>BG33*0.002635</f>
        <v>1.1020404803767603</v>
      </c>
      <c r="BI33" s="10">
        <f t="shared" si="22"/>
        <v>417.1296408770275</v>
      </c>
      <c r="BJ33" s="1">
        <f t="shared" si="83"/>
        <v>413.14467482906082</v>
      </c>
      <c r="BK33" s="26">
        <v>20.168999999999997</v>
      </c>
      <c r="BL33" s="11">
        <f t="shared" si="23"/>
        <v>433.3136748290608</v>
      </c>
      <c r="BM33" s="7">
        <f>BL33*0.002635</f>
        <v>1.1417815331745753</v>
      </c>
      <c r="BN33" s="10">
        <f t="shared" si="24"/>
        <v>432.17189329588621</v>
      </c>
      <c r="BO33" s="1">
        <f t="shared" si="84"/>
        <v>432.20976491896772</v>
      </c>
      <c r="BP33" s="26">
        <v>20.168999999999997</v>
      </c>
      <c r="BQ33" s="11">
        <f t="shared" si="25"/>
        <v>452.3787649189677</v>
      </c>
      <c r="BR33" s="7">
        <f>BQ33*0.002635</f>
        <v>1.1920180455614799</v>
      </c>
      <c r="BS33" s="10">
        <f t="shared" si="26"/>
        <v>451.18674687340621</v>
      </c>
      <c r="BT33" s="1">
        <f t="shared" si="85"/>
        <v>447.34562927309383</v>
      </c>
      <c r="BU33" s="26">
        <v>20.168999999999997</v>
      </c>
      <c r="BV33" s="11">
        <f t="shared" si="27"/>
        <v>467.51462927309382</v>
      </c>
      <c r="BW33" s="7">
        <f>BV33*0.002635</f>
        <v>1.2319010481346022</v>
      </c>
      <c r="BX33" s="10">
        <f t="shared" si="28"/>
        <v>466.28272822495921</v>
      </c>
      <c r="BY33" s="1">
        <f t="shared" si="86"/>
        <v>462.4674324092349</v>
      </c>
      <c r="BZ33" s="26">
        <v>20.168999999999997</v>
      </c>
      <c r="CA33" s="11">
        <f t="shared" si="29"/>
        <v>482.63643240923489</v>
      </c>
      <c r="CB33" s="7">
        <f>CA33*0.002635</f>
        <v>1.2717469993983339</v>
      </c>
      <c r="CC33" s="10">
        <f t="shared" si="30"/>
        <v>481.36468540983657</v>
      </c>
      <c r="CD33" s="1">
        <f t="shared" si="87"/>
        <v>476.60003163999227</v>
      </c>
      <c r="CE33" s="26">
        <v>20.168999999999997</v>
      </c>
      <c r="CF33" s="11">
        <f t="shared" si="31"/>
        <v>496.76903163999225</v>
      </c>
      <c r="CG33" s="7">
        <f>CF33*0.002635</f>
        <v>1.3089863983713796</v>
      </c>
      <c r="CH33" s="10">
        <f t="shared" si="32"/>
        <v>495.46004524162089</v>
      </c>
      <c r="CI33" s="1">
        <f t="shared" si="88"/>
        <v>493.15018668321841</v>
      </c>
      <c r="CJ33" s="26">
        <v>20.168999999999997</v>
      </c>
      <c r="CK33" s="11">
        <f t="shared" si="33"/>
        <v>513.31918668321839</v>
      </c>
      <c r="CL33" s="7">
        <f>CK33*0.002635</f>
        <v>1.3525960569102806</v>
      </c>
      <c r="CM33" s="10">
        <f t="shared" si="34"/>
        <v>511.96659062630812</v>
      </c>
      <c r="CN33" s="1">
        <f t="shared" si="89"/>
        <v>503.88739199086734</v>
      </c>
      <c r="CO33" s="26">
        <v>20.168999999999997</v>
      </c>
      <c r="CP33" s="11">
        <f t="shared" si="35"/>
        <v>524.05639199086738</v>
      </c>
      <c r="CQ33" s="7">
        <f>CP33*0.002635</f>
        <v>1.3808885928959356</v>
      </c>
      <c r="CR33" s="10">
        <f t="shared" si="36"/>
        <v>522.6755033979714</v>
      </c>
      <c r="CS33" s="1">
        <f t="shared" si="90"/>
        <v>519.48516296284902</v>
      </c>
      <c r="CT33" s="26">
        <v>20.168999999999997</v>
      </c>
      <c r="CU33" s="11">
        <f t="shared" si="37"/>
        <v>539.654162962849</v>
      </c>
      <c r="CV33" s="7">
        <f>CU33*0.002635</f>
        <v>1.4219887194071072</v>
      </c>
      <c r="CW33" s="10">
        <f t="shared" si="38"/>
        <v>538.23217424344193</v>
      </c>
      <c r="CX33" s="1">
        <f t="shared" si="91"/>
        <v>536.04437550702448</v>
      </c>
      <c r="CY33" s="26">
        <v>20.168999999999997</v>
      </c>
      <c r="CZ33" s="11">
        <f t="shared" si="39"/>
        <v>556.21337550702447</v>
      </c>
      <c r="DA33" s="7">
        <f>CZ33*0.002635</f>
        <v>1.4656222444610096</v>
      </c>
      <c r="DB33" s="10">
        <f t="shared" si="40"/>
        <v>554.74775326256349</v>
      </c>
      <c r="DC33" s="1">
        <f t="shared" si="92"/>
        <v>552.59149982604242</v>
      </c>
      <c r="DD33" s="26">
        <v>20.168999999999997</v>
      </c>
      <c r="DE33" s="11">
        <f t="shared" si="93"/>
        <v>572.76049982604241</v>
      </c>
      <c r="DF33" s="7">
        <f>DE33*0.002635</f>
        <v>1.509223917041622</v>
      </c>
      <c r="DG33" s="10">
        <f t="shared" si="94"/>
        <v>571.25127590900081</v>
      </c>
      <c r="DH33" s="1">
        <f t="shared" si="95"/>
        <v>569.12654474430769</v>
      </c>
      <c r="DI33" s="26">
        <v>20.168999999999997</v>
      </c>
      <c r="DJ33" s="11">
        <f t="shared" si="41"/>
        <v>589.29554474430768</v>
      </c>
      <c r="DK33" s="7">
        <f>DJ33*0.002635</f>
        <v>1.5527937604012509</v>
      </c>
      <c r="DL33" s="10">
        <f t="shared" si="42"/>
        <v>587.74275098390638</v>
      </c>
      <c r="DM33" s="1">
        <f t="shared" si="96"/>
        <v>571.12885281766967</v>
      </c>
      <c r="DN33" s="26">
        <v>20.168999999999997</v>
      </c>
      <c r="DO33" s="11">
        <f t="shared" si="43"/>
        <v>591.29785281766965</v>
      </c>
      <c r="DP33" s="7">
        <f>DO33*0.002635</f>
        <v>1.5580698421745596</v>
      </c>
      <c r="DQ33" s="10">
        <f t="shared" si="44"/>
        <v>589.73978297549513</v>
      </c>
      <c r="DR33" s="1">
        <f t="shared" si="97"/>
        <v>587.68200644568253</v>
      </c>
      <c r="DS33" s="26">
        <v>20.168999999999997</v>
      </c>
      <c r="DT33" s="11">
        <f t="shared" si="45"/>
        <v>607.85100644568251</v>
      </c>
      <c r="DU33" s="7">
        <f>DT33*0.002635</f>
        <v>1.6016874019843736</v>
      </c>
      <c r="DV33" s="10">
        <f t="shared" si="46"/>
        <v>606.24931904369816</v>
      </c>
      <c r="DW33" s="1">
        <f t="shared" si="98"/>
        <v>604.22552613828384</v>
      </c>
      <c r="DX33" s="26">
        <v>20.168999999999997</v>
      </c>
      <c r="DY33" s="11">
        <f t="shared" si="47"/>
        <v>624.39452613828382</v>
      </c>
      <c r="DZ33" s="7">
        <f>DY33*0.002635</f>
        <v>1.6452795763743779</v>
      </c>
      <c r="EA33" s="10">
        <f t="shared" si="48"/>
        <v>622.74924656190944</v>
      </c>
      <c r="EB33" s="1">
        <f t="shared" si="99"/>
        <v>619.79097631099739</v>
      </c>
      <c r="EC33" s="26">
        <v>20.168999999999997</v>
      </c>
      <c r="ED33" s="11">
        <f t="shared" si="49"/>
        <v>639.95997631099738</v>
      </c>
      <c r="EE33" s="7">
        <f>ED33*0.002635</f>
        <v>1.6862945375794782</v>
      </c>
      <c r="EF33" s="10">
        <f t="shared" si="50"/>
        <v>638.27368177341793</v>
      </c>
      <c r="EG33" s="1">
        <f t="shared" si="100"/>
        <v>628.36275868368386</v>
      </c>
      <c r="EH33" s="26">
        <v>20.168999999999997</v>
      </c>
      <c r="EI33" s="11">
        <f t="shared" si="51"/>
        <v>648.53175868368385</v>
      </c>
      <c r="EJ33" s="7">
        <f>EI33*0.002635</f>
        <v>1.708881184131507</v>
      </c>
      <c r="EK33" s="10">
        <f t="shared" si="52"/>
        <v>646.82287749955231</v>
      </c>
      <c r="EL33" s="1">
        <f t="shared" si="101"/>
        <v>495.70868112273843</v>
      </c>
      <c r="EM33" s="26">
        <v>20.168999999999997</v>
      </c>
      <c r="EN33" s="11">
        <f t="shared" si="53"/>
        <v>515.87768112273841</v>
      </c>
      <c r="EO33" s="7">
        <f>EN33*0.002635</f>
        <v>1.3593376897584157</v>
      </c>
      <c r="EP33" s="10">
        <f t="shared" si="54"/>
        <v>514.51834343298003</v>
      </c>
      <c r="EQ33" s="1">
        <f t="shared" si="102"/>
        <v>504.36099636933341</v>
      </c>
      <c r="ER33" s="26">
        <v>20.168999999999997</v>
      </c>
      <c r="ES33" s="11">
        <f t="shared" si="55"/>
        <v>524.52999636933339</v>
      </c>
      <c r="ET33" s="7">
        <f>ES33*0.002635</f>
        <v>1.3821365404331936</v>
      </c>
      <c r="EU33" s="10">
        <f t="shared" si="56"/>
        <v>523.14785982890021</v>
      </c>
      <c r="EV33" s="1">
        <f t="shared" si="103"/>
        <v>513.00958246805726</v>
      </c>
      <c r="EW33" s="26">
        <v>20.168999999999997</v>
      </c>
      <c r="EX33" s="11">
        <f t="shared" si="57"/>
        <v>533.17858246805724</v>
      </c>
      <c r="EY33" s="7">
        <f>EX33*0.002635</f>
        <v>1.404925564803331</v>
      </c>
      <c r="EZ33" s="10">
        <f t="shared" si="58"/>
        <v>531.77365690325394</v>
      </c>
      <c r="FA33" s="1">
        <f t="shared" si="104"/>
        <v>520.68823100997702</v>
      </c>
      <c r="FB33" s="26">
        <v>20.168999999999997</v>
      </c>
      <c r="FC33" s="11">
        <f t="shared" si="59"/>
        <v>540.857231009977</v>
      </c>
      <c r="FD33" s="7">
        <f>FC33*0.002635</f>
        <v>1.4251588037112894</v>
      </c>
      <c r="FE33" s="10">
        <f t="shared" si="60"/>
        <v>539.43207220626573</v>
      </c>
      <c r="FF33" s="1">
        <f t="shared" si="105"/>
        <v>483.97225039454503</v>
      </c>
      <c r="FG33" s="26">
        <v>20.168999999999997</v>
      </c>
      <c r="FH33" s="11">
        <f t="shared" si="61"/>
        <v>504.14125039454501</v>
      </c>
      <c r="FI33" s="7">
        <f>FH33*0.002635</f>
        <v>1.3284121947896261</v>
      </c>
      <c r="FJ33" s="10">
        <f t="shared" si="62"/>
        <v>502.81283819975539</v>
      </c>
      <c r="FK33" s="1">
        <f t="shared" si="106"/>
        <v>483.97225039454503</v>
      </c>
      <c r="FL33" s="26">
        <v>20.168999999999997</v>
      </c>
      <c r="FM33" s="11">
        <f t="shared" si="63"/>
        <v>504.14125039454501</v>
      </c>
      <c r="FN33" s="7">
        <f>FM33*0.002635</f>
        <v>1.3284121947896261</v>
      </c>
      <c r="FO33" s="10">
        <f t="shared" si="64"/>
        <v>502.81283819975539</v>
      </c>
      <c r="FP33" s="1">
        <f t="shared" si="107"/>
        <v>483.97225039454503</v>
      </c>
      <c r="FQ33" s="26">
        <v>20.168999999999997</v>
      </c>
      <c r="FR33" s="11">
        <f t="shared" si="65"/>
        <v>504.14125039454501</v>
      </c>
      <c r="FS33" s="7">
        <f>FR33*0.002635</f>
        <v>1.3284121947896261</v>
      </c>
      <c r="FT33" s="10">
        <f t="shared" si="66"/>
        <v>502.81283819975539</v>
      </c>
      <c r="FU33" s="1">
        <f t="shared" si="108"/>
        <v>483.97225039454503</v>
      </c>
      <c r="FV33" s="26">
        <v>20.168999999999997</v>
      </c>
      <c r="FW33" s="11">
        <f t="shared" si="67"/>
        <v>504.14125039454501</v>
      </c>
      <c r="FX33" s="7">
        <f>FW33*0.002635</f>
        <v>1.3284121947896261</v>
      </c>
      <c r="FY33" s="10">
        <f t="shared" si="68"/>
        <v>502.81283819975539</v>
      </c>
      <c r="FZ33" s="1">
        <f t="shared" si="109"/>
        <v>483.97225039454503</v>
      </c>
      <c r="GA33" s="26">
        <v>20.168999999999997</v>
      </c>
      <c r="GB33" s="11">
        <f t="shared" si="69"/>
        <v>504.14125039454501</v>
      </c>
      <c r="GC33" s="7">
        <f>GB33*0.002635</f>
        <v>1.3284121947896261</v>
      </c>
      <c r="GD33" s="10">
        <f t="shared" si="70"/>
        <v>502.81283819975539</v>
      </c>
      <c r="GE33" s="1">
        <f t="shared" si="110"/>
        <v>483.97225039454503</v>
      </c>
    </row>
    <row r="34" spans="1:187" x14ac:dyDescent="0.3">
      <c r="A34">
        <v>48</v>
      </c>
      <c r="B34">
        <v>691</v>
      </c>
      <c r="C34" s="26">
        <v>20.168999999999997</v>
      </c>
      <c r="D34">
        <f t="shared" si="0"/>
        <v>711.16899999999998</v>
      </c>
      <c r="E34" s="7">
        <f>D34*0.002635</f>
        <v>1.8739303150000002</v>
      </c>
      <c r="F34" s="9">
        <f t="shared" si="1"/>
        <v>709.29506968499993</v>
      </c>
      <c r="G34" s="4">
        <f t="shared" si="71"/>
        <v>708.29770468499999</v>
      </c>
      <c r="H34" s="27">
        <v>20.168999999999997</v>
      </c>
      <c r="I34" s="11">
        <f t="shared" si="2"/>
        <v>728.46670468499997</v>
      </c>
      <c r="J34" s="7">
        <f>I34*0.002635</f>
        <v>1.919509766844975</v>
      </c>
      <c r="K34" s="10">
        <f t="shared" si="72"/>
        <v>726.54719491815501</v>
      </c>
      <c r="L34" s="12">
        <f t="shared" si="73"/>
        <v>726.54719491815501</v>
      </c>
      <c r="M34" s="27">
        <v>20.168999999999997</v>
      </c>
      <c r="N34" s="11">
        <f t="shared" si="3"/>
        <v>746.716194918155</v>
      </c>
      <c r="O34" s="7">
        <f>N34*0.002635</f>
        <v>1.9675971736093385</v>
      </c>
      <c r="P34" s="10">
        <f t="shared" si="4"/>
        <v>744.74859774454569</v>
      </c>
      <c r="Q34" s="10">
        <f t="shared" si="74"/>
        <v>744.74859774454569</v>
      </c>
      <c r="R34" s="27">
        <v>20.168999999999997</v>
      </c>
      <c r="S34" s="11">
        <f t="shared" si="5"/>
        <v>764.91759774454567</v>
      </c>
      <c r="T34" s="7">
        <f>S34*0.002635</f>
        <v>2.0155578700568779</v>
      </c>
      <c r="U34" s="10">
        <f t="shared" si="6"/>
        <v>762.90203987448876</v>
      </c>
      <c r="V34" s="12">
        <f t="shared" si="75"/>
        <v>341.58862985029293</v>
      </c>
      <c r="W34" s="26">
        <v>20.168999999999997</v>
      </c>
      <c r="X34" s="11">
        <f t="shared" si="7"/>
        <v>361.75762985029291</v>
      </c>
      <c r="Y34" s="7">
        <f>X34*0.002635</f>
        <v>0.95323135465552189</v>
      </c>
      <c r="Z34" s="10">
        <f t="shared" si="8"/>
        <v>360.80439849563737</v>
      </c>
      <c r="AA34" s="10">
        <f t="shared" si="76"/>
        <v>361.033470039213</v>
      </c>
      <c r="AB34" s="26">
        <v>20.168999999999997</v>
      </c>
      <c r="AC34" s="11">
        <f t="shared" si="9"/>
        <v>381.20247003921298</v>
      </c>
      <c r="AD34" s="7">
        <f>AC34*0.002635</f>
        <v>1.0044685085533263</v>
      </c>
      <c r="AE34" s="10">
        <f t="shared" si="10"/>
        <v>380.19800153065967</v>
      </c>
      <c r="AF34" s="1">
        <f t="shared" si="77"/>
        <v>379.45530553565669</v>
      </c>
      <c r="AG34" s="26">
        <v>20.168999999999997</v>
      </c>
      <c r="AH34" s="11">
        <f t="shared" si="11"/>
        <v>399.62430553565667</v>
      </c>
      <c r="AI34" s="7">
        <f>AH34*0.002635</f>
        <v>1.0530100450864555</v>
      </c>
      <c r="AJ34" s="10">
        <f t="shared" si="12"/>
        <v>398.57129549057021</v>
      </c>
      <c r="AK34" s="10">
        <f t="shared" si="78"/>
        <v>398.82914570766673</v>
      </c>
      <c r="AL34" s="26">
        <v>20.168999999999997</v>
      </c>
      <c r="AM34" s="11">
        <f t="shared" si="13"/>
        <v>418.99814570766671</v>
      </c>
      <c r="AN34" s="7">
        <f>AM34*0.002635</f>
        <v>1.1040601139397019</v>
      </c>
      <c r="AO34" s="10">
        <f t="shared" si="14"/>
        <v>417.89408559372703</v>
      </c>
      <c r="AP34" s="4">
        <f t="shared" si="79"/>
        <v>413.7615282938421</v>
      </c>
      <c r="AQ34" s="26">
        <v>20.168999999999997</v>
      </c>
      <c r="AR34" s="11">
        <f t="shared" si="15"/>
        <v>433.93052829384209</v>
      </c>
      <c r="AS34" s="7">
        <f>AR34*0.002635</f>
        <v>1.1434069420542741</v>
      </c>
      <c r="AT34" s="10">
        <f t="shared" si="16"/>
        <v>432.78712135178779</v>
      </c>
      <c r="AU34" s="10">
        <f t="shared" si="80"/>
        <v>372.86183114462608</v>
      </c>
      <c r="AV34" s="26">
        <v>20.168999999999997</v>
      </c>
      <c r="AW34" s="11">
        <f t="shared" si="17"/>
        <v>393.03083114462606</v>
      </c>
      <c r="AX34" s="7">
        <f>AW34*0.002635</f>
        <v>1.0356362400660897</v>
      </c>
      <c r="AY34" s="10">
        <f t="shared" si="18"/>
        <v>391.99519490455998</v>
      </c>
      <c r="AZ34" s="1">
        <f t="shared" si="81"/>
        <v>386.98387862400511</v>
      </c>
      <c r="BA34" s="26">
        <v>20.168999999999997</v>
      </c>
      <c r="BB34" s="11">
        <f t="shared" si="19"/>
        <v>407.1528786240051</v>
      </c>
      <c r="BC34" s="7">
        <f>BB34*0.002635</f>
        <v>1.0728478351742534</v>
      </c>
      <c r="BD34" s="10">
        <f t="shared" si="20"/>
        <v>406.08003078883087</v>
      </c>
      <c r="BE34" s="1">
        <f t="shared" si="82"/>
        <v>402.06697855071673</v>
      </c>
      <c r="BF34" s="26">
        <v>20.168999999999997</v>
      </c>
      <c r="BG34" s="11">
        <f t="shared" si="21"/>
        <v>422.23597855071671</v>
      </c>
      <c r="BH34" s="7">
        <f>BG34*0.002635</f>
        <v>1.1125918034811386</v>
      </c>
      <c r="BI34" s="10">
        <f t="shared" si="22"/>
        <v>421.12338674723554</v>
      </c>
      <c r="BJ34" s="1">
        <f t="shared" si="83"/>
        <v>417.1296408770275</v>
      </c>
      <c r="BK34" s="26">
        <v>20.168999999999997</v>
      </c>
      <c r="BL34" s="11">
        <f t="shared" si="23"/>
        <v>437.29864087702748</v>
      </c>
      <c r="BM34" s="7">
        <f>BL34*0.002635</f>
        <v>1.1522819187109674</v>
      </c>
      <c r="BN34" s="10">
        <f t="shared" si="24"/>
        <v>436.14635895831651</v>
      </c>
      <c r="BO34" s="1">
        <f t="shared" si="84"/>
        <v>432.17189329588621</v>
      </c>
      <c r="BP34" s="26">
        <v>20.168999999999997</v>
      </c>
      <c r="BQ34" s="11">
        <f t="shared" si="25"/>
        <v>452.34089329588619</v>
      </c>
      <c r="BR34" s="7">
        <f>BQ34*0.002635</f>
        <v>1.1919182538346602</v>
      </c>
      <c r="BS34" s="10">
        <f t="shared" si="26"/>
        <v>451.14897504205152</v>
      </c>
      <c r="BT34" s="1">
        <f t="shared" si="85"/>
        <v>451.18674687340621</v>
      </c>
      <c r="BU34" s="26">
        <v>20.168999999999997</v>
      </c>
      <c r="BV34" s="11">
        <f t="shared" si="27"/>
        <v>471.35574687340619</v>
      </c>
      <c r="BW34" s="7">
        <f>BV34*0.002635</f>
        <v>1.2420223930114254</v>
      </c>
      <c r="BX34" s="10">
        <f t="shared" si="28"/>
        <v>470.11372448039475</v>
      </c>
      <c r="BY34" s="1">
        <f t="shared" si="86"/>
        <v>466.28272822495921</v>
      </c>
      <c r="BZ34" s="26">
        <v>20.168999999999997</v>
      </c>
      <c r="CA34" s="11">
        <f t="shared" si="29"/>
        <v>486.4517282249592</v>
      </c>
      <c r="CB34" s="7">
        <f>CA34*0.002635</f>
        <v>1.2818003038727677</v>
      </c>
      <c r="CC34" s="10">
        <f t="shared" si="30"/>
        <v>485.16992792108641</v>
      </c>
      <c r="CD34" s="1">
        <f t="shared" si="87"/>
        <v>481.36468540983657</v>
      </c>
      <c r="CE34" s="26">
        <v>20.168999999999997</v>
      </c>
      <c r="CF34" s="11">
        <f t="shared" si="31"/>
        <v>501.53368540983655</v>
      </c>
      <c r="CG34" s="7">
        <f>CF34*0.002635</f>
        <v>1.3215412610549193</v>
      </c>
      <c r="CH34" s="10">
        <f t="shared" si="32"/>
        <v>500.21214414878165</v>
      </c>
      <c r="CI34" s="1">
        <f t="shared" si="88"/>
        <v>495.46004524162089</v>
      </c>
      <c r="CJ34" s="26">
        <v>20.168999999999997</v>
      </c>
      <c r="CK34" s="11">
        <f t="shared" si="33"/>
        <v>515.62904524162093</v>
      </c>
      <c r="CL34" s="7">
        <f>CK34*0.002635</f>
        <v>1.3586825342116713</v>
      </c>
      <c r="CM34" s="10">
        <f t="shared" si="34"/>
        <v>514.27036270740928</v>
      </c>
      <c r="CN34" s="1">
        <f t="shared" si="89"/>
        <v>511.96659062630812</v>
      </c>
      <c r="CO34" s="26">
        <v>20.168999999999997</v>
      </c>
      <c r="CP34" s="11">
        <f t="shared" si="35"/>
        <v>532.13559062630816</v>
      </c>
      <c r="CQ34" s="7">
        <f>CP34*0.002635</f>
        <v>1.4021772813003222</v>
      </c>
      <c r="CR34" s="10">
        <f t="shared" si="36"/>
        <v>530.73341334500788</v>
      </c>
      <c r="CS34" s="1">
        <f t="shared" si="90"/>
        <v>522.6755033979714</v>
      </c>
      <c r="CT34" s="26">
        <v>20.168999999999997</v>
      </c>
      <c r="CU34" s="11">
        <f t="shared" si="37"/>
        <v>542.84450339797138</v>
      </c>
      <c r="CV34" s="7">
        <f>CU34*0.002635</f>
        <v>1.4303952664536548</v>
      </c>
      <c r="CW34" s="10">
        <f t="shared" si="38"/>
        <v>541.41410813151776</v>
      </c>
      <c r="CX34" s="1">
        <f t="shared" si="91"/>
        <v>538.23217424344193</v>
      </c>
      <c r="CY34" s="26">
        <v>20.168999999999997</v>
      </c>
      <c r="CZ34" s="11">
        <f t="shared" si="39"/>
        <v>558.40117424344191</v>
      </c>
      <c r="DA34" s="7">
        <f>CZ34*0.002635</f>
        <v>1.4713870941314695</v>
      </c>
      <c r="DB34" s="10">
        <f t="shared" si="40"/>
        <v>556.92978714931041</v>
      </c>
      <c r="DC34" s="1">
        <f t="shared" si="92"/>
        <v>554.74775326256349</v>
      </c>
      <c r="DD34" s="26">
        <v>20.168999999999997</v>
      </c>
      <c r="DE34" s="11">
        <f t="shared" si="93"/>
        <v>574.91675326256347</v>
      </c>
      <c r="DF34" s="7">
        <f>DE34*0.002635</f>
        <v>1.514905644846855</v>
      </c>
      <c r="DG34" s="10">
        <f t="shared" si="94"/>
        <v>573.40184761771661</v>
      </c>
      <c r="DH34" s="1">
        <f t="shared" si="95"/>
        <v>571.25127590900081</v>
      </c>
      <c r="DI34" s="26">
        <v>20.168999999999997</v>
      </c>
      <c r="DJ34" s="11">
        <f t="shared" si="41"/>
        <v>591.42027590900079</v>
      </c>
      <c r="DK34" s="7">
        <f>DJ34*0.002635</f>
        <v>1.5583924270202172</v>
      </c>
      <c r="DL34" s="10">
        <f t="shared" si="42"/>
        <v>589.86188348198061</v>
      </c>
      <c r="DM34" s="1">
        <f t="shared" si="96"/>
        <v>587.74275098390638</v>
      </c>
      <c r="DN34" s="26">
        <v>20.168999999999997</v>
      </c>
      <c r="DO34" s="11">
        <f t="shared" si="43"/>
        <v>607.91175098390636</v>
      </c>
      <c r="DP34" s="7">
        <f>DO34*0.002635</f>
        <v>1.6018474638425935</v>
      </c>
      <c r="DQ34" s="10">
        <f t="shared" si="44"/>
        <v>606.30990352006381</v>
      </c>
      <c r="DR34" s="1">
        <f t="shared" si="97"/>
        <v>589.73978297549513</v>
      </c>
      <c r="DS34" s="26">
        <v>20.168999999999997</v>
      </c>
      <c r="DT34" s="11">
        <f t="shared" si="45"/>
        <v>609.90878297549511</v>
      </c>
      <c r="DU34" s="7">
        <f>DT34*0.002635</f>
        <v>1.6071096431404297</v>
      </c>
      <c r="DV34" s="10">
        <f t="shared" si="46"/>
        <v>608.30167333235465</v>
      </c>
      <c r="DW34" s="1">
        <f t="shared" si="98"/>
        <v>606.24931904369816</v>
      </c>
      <c r="DX34" s="26">
        <v>20.168999999999997</v>
      </c>
      <c r="DY34" s="11">
        <f t="shared" si="47"/>
        <v>626.41831904369815</v>
      </c>
      <c r="DZ34" s="7">
        <f>DY34*0.002635</f>
        <v>1.6506122706801447</v>
      </c>
      <c r="EA34" s="10">
        <f t="shared" si="48"/>
        <v>624.76770677301795</v>
      </c>
      <c r="EB34" s="1">
        <f t="shared" si="99"/>
        <v>622.74924656190944</v>
      </c>
      <c r="EC34" s="26">
        <v>20.168999999999997</v>
      </c>
      <c r="ED34" s="11">
        <f t="shared" si="49"/>
        <v>642.91824656190943</v>
      </c>
      <c r="EE34" s="7">
        <f>ED34*0.002635</f>
        <v>1.6940895796906315</v>
      </c>
      <c r="EF34" s="10">
        <f t="shared" si="50"/>
        <v>641.2241569822188</v>
      </c>
      <c r="EG34" s="1">
        <f t="shared" si="100"/>
        <v>638.27368177341793</v>
      </c>
      <c r="EH34" s="26">
        <v>20.168999999999997</v>
      </c>
      <c r="EI34" s="11">
        <f t="shared" si="51"/>
        <v>658.44268177341792</v>
      </c>
      <c r="EJ34" s="7">
        <f>EI34*0.002635</f>
        <v>1.7349964664729562</v>
      </c>
      <c r="EK34" s="10">
        <f t="shared" si="52"/>
        <v>656.707685306945</v>
      </c>
      <c r="EL34" s="1">
        <f t="shared" si="101"/>
        <v>646.82287749955231</v>
      </c>
      <c r="EM34" s="26">
        <v>20.168999999999997</v>
      </c>
      <c r="EN34" s="11">
        <f t="shared" si="53"/>
        <v>666.99187749955229</v>
      </c>
      <c r="EO34" s="7">
        <f>EN34*0.002635</f>
        <v>1.7575235972113203</v>
      </c>
      <c r="EP34" s="10">
        <f t="shared" si="54"/>
        <v>665.23435390234101</v>
      </c>
      <c r="EQ34" s="1">
        <f t="shared" si="102"/>
        <v>514.51834343298003</v>
      </c>
      <c r="ER34" s="26">
        <v>20.168999999999997</v>
      </c>
      <c r="ES34" s="11">
        <f t="shared" si="55"/>
        <v>534.68734343298001</v>
      </c>
      <c r="ET34" s="7">
        <f>ES34*0.002635</f>
        <v>1.4089011499459025</v>
      </c>
      <c r="EU34" s="10">
        <f t="shared" si="56"/>
        <v>533.27844228303411</v>
      </c>
      <c r="EV34" s="1">
        <f t="shared" si="103"/>
        <v>523.14785982890021</v>
      </c>
      <c r="EW34" s="26">
        <v>20.168999999999997</v>
      </c>
      <c r="EX34" s="11">
        <f t="shared" si="57"/>
        <v>543.31685982890019</v>
      </c>
      <c r="EY34" s="7">
        <f>EX34*0.002635</f>
        <v>1.4316399256491521</v>
      </c>
      <c r="EZ34" s="10">
        <f t="shared" si="58"/>
        <v>541.88521990325103</v>
      </c>
      <c r="FA34" s="1">
        <f t="shared" si="104"/>
        <v>531.77365690325394</v>
      </c>
      <c r="FB34" s="26">
        <v>20.168999999999997</v>
      </c>
      <c r="FC34" s="11">
        <f t="shared" si="59"/>
        <v>551.94265690325392</v>
      </c>
      <c r="FD34" s="7">
        <f>FC34*0.002635</f>
        <v>1.4543689009400742</v>
      </c>
      <c r="FE34" s="10">
        <f t="shared" si="60"/>
        <v>550.48828800231388</v>
      </c>
      <c r="FF34" s="1">
        <f t="shared" si="105"/>
        <v>539.43207220626573</v>
      </c>
      <c r="FG34" s="26">
        <v>20.168999999999997</v>
      </c>
      <c r="FH34" s="11">
        <f t="shared" si="61"/>
        <v>559.60107220626571</v>
      </c>
      <c r="FI34" s="7">
        <f>FH34*0.002635</f>
        <v>1.4745488252635102</v>
      </c>
      <c r="FJ34" s="10">
        <f t="shared" si="62"/>
        <v>558.12652338100224</v>
      </c>
      <c r="FK34" s="1">
        <f t="shared" si="106"/>
        <v>502.81283819975539</v>
      </c>
      <c r="FL34" s="26">
        <v>20.168999999999997</v>
      </c>
      <c r="FM34" s="11">
        <f t="shared" si="63"/>
        <v>522.98183819975543</v>
      </c>
      <c r="FN34" s="7">
        <f>FM34*0.002635</f>
        <v>1.3780571436563556</v>
      </c>
      <c r="FO34" s="10">
        <f t="shared" si="64"/>
        <v>521.60378105609902</v>
      </c>
      <c r="FP34" s="1">
        <f t="shared" si="107"/>
        <v>502.81283819975539</v>
      </c>
      <c r="FQ34" s="26">
        <v>20.168999999999997</v>
      </c>
      <c r="FR34" s="11">
        <f t="shared" si="65"/>
        <v>522.98183819975543</v>
      </c>
      <c r="FS34" s="7">
        <f>FR34*0.002635</f>
        <v>1.3780571436563556</v>
      </c>
      <c r="FT34" s="10">
        <f t="shared" si="66"/>
        <v>521.60378105609902</v>
      </c>
      <c r="FU34" s="1">
        <f t="shared" si="108"/>
        <v>502.81283819975539</v>
      </c>
      <c r="FV34" s="26">
        <v>20.168999999999997</v>
      </c>
      <c r="FW34" s="11">
        <f t="shared" si="67"/>
        <v>522.98183819975543</v>
      </c>
      <c r="FX34" s="7">
        <f>FW34*0.002635</f>
        <v>1.3780571436563556</v>
      </c>
      <c r="FY34" s="10">
        <f t="shared" si="68"/>
        <v>521.60378105609902</v>
      </c>
      <c r="FZ34" s="1">
        <f t="shared" si="109"/>
        <v>502.81283819975539</v>
      </c>
      <c r="GA34" s="26">
        <v>20.168999999999997</v>
      </c>
      <c r="GB34" s="11">
        <f t="shared" si="69"/>
        <v>522.98183819975543</v>
      </c>
      <c r="GC34" s="7">
        <f>GB34*0.002635</f>
        <v>1.3780571436563556</v>
      </c>
      <c r="GD34" s="10">
        <f t="shared" si="70"/>
        <v>521.60378105609902</v>
      </c>
      <c r="GE34" s="1">
        <f t="shared" si="110"/>
        <v>502.81283819975539</v>
      </c>
    </row>
    <row r="35" spans="1:187" x14ac:dyDescent="0.3">
      <c r="A35">
        <v>49</v>
      </c>
      <c r="B35">
        <v>691</v>
      </c>
      <c r="C35" s="26">
        <v>20.168999999999997</v>
      </c>
      <c r="D35">
        <f t="shared" si="0"/>
        <v>711.16899999999998</v>
      </c>
      <c r="E35" s="7">
        <f>D35*0.002635</f>
        <v>1.8739303150000002</v>
      </c>
      <c r="F35" s="9">
        <f t="shared" si="1"/>
        <v>709.29506968499993</v>
      </c>
      <c r="G35" s="4">
        <f t="shared" si="71"/>
        <v>709.29506968499993</v>
      </c>
      <c r="H35" s="27">
        <v>20.168999999999997</v>
      </c>
      <c r="I35" s="11">
        <f t="shared" si="2"/>
        <v>729.46406968499991</v>
      </c>
      <c r="J35" s="7">
        <f>I35*0.002635</f>
        <v>1.9221378236199749</v>
      </c>
      <c r="K35" s="10">
        <f t="shared" si="72"/>
        <v>727.54193186137991</v>
      </c>
      <c r="L35" s="12">
        <f t="shared" si="73"/>
        <v>726.54719491815501</v>
      </c>
      <c r="M35" s="27">
        <v>20.168999999999997</v>
      </c>
      <c r="N35" s="11">
        <f t="shared" si="3"/>
        <v>746.716194918155</v>
      </c>
      <c r="O35" s="7">
        <f>N35*0.002635</f>
        <v>1.9675971736093385</v>
      </c>
      <c r="P35" s="10">
        <f t="shared" si="4"/>
        <v>744.74859774454569</v>
      </c>
      <c r="Q35" s="10">
        <f t="shared" si="74"/>
        <v>744.74859774454569</v>
      </c>
      <c r="R35" s="27">
        <v>20.168999999999997</v>
      </c>
      <c r="S35" s="11">
        <f t="shared" si="5"/>
        <v>764.91759774454567</v>
      </c>
      <c r="T35" s="7">
        <f>S35*0.002635</f>
        <v>2.0155578700568779</v>
      </c>
      <c r="U35" s="10">
        <f t="shared" si="6"/>
        <v>762.90203987448876</v>
      </c>
      <c r="V35" s="12">
        <f t="shared" si="75"/>
        <v>762.90203987448876</v>
      </c>
      <c r="W35" s="26">
        <v>20.168999999999997</v>
      </c>
      <c r="X35" s="11">
        <f t="shared" si="7"/>
        <v>783.07103987448875</v>
      </c>
      <c r="Y35" s="7">
        <f>X35*0.002635</f>
        <v>2.063392190069278</v>
      </c>
      <c r="Z35" s="10">
        <f t="shared" si="8"/>
        <v>781.00764768441945</v>
      </c>
      <c r="AA35" s="10">
        <f t="shared" si="76"/>
        <v>360.80439849563737</v>
      </c>
      <c r="AB35" s="26">
        <v>20.168999999999997</v>
      </c>
      <c r="AC35" s="11">
        <f t="shared" si="9"/>
        <v>380.97339849563735</v>
      </c>
      <c r="AD35" s="7">
        <f>AC35*0.002635</f>
        <v>1.0038649050360045</v>
      </c>
      <c r="AE35" s="10">
        <f t="shared" si="10"/>
        <v>379.96953359060137</v>
      </c>
      <c r="AF35" s="1">
        <f t="shared" si="77"/>
        <v>380.19800153065967</v>
      </c>
      <c r="AG35" s="26">
        <v>20.168999999999997</v>
      </c>
      <c r="AH35" s="11">
        <f t="shared" si="11"/>
        <v>400.36700153065965</v>
      </c>
      <c r="AI35" s="7">
        <f>AH35*0.002635</f>
        <v>1.0549670490332883</v>
      </c>
      <c r="AJ35" s="10">
        <f t="shared" si="12"/>
        <v>399.31203448162637</v>
      </c>
      <c r="AK35" s="10">
        <f t="shared" si="78"/>
        <v>398.57129549057021</v>
      </c>
      <c r="AL35" s="26">
        <v>20.168999999999997</v>
      </c>
      <c r="AM35" s="11">
        <f t="shared" si="13"/>
        <v>418.74029549057019</v>
      </c>
      <c r="AN35" s="7">
        <f>AM35*0.002635</f>
        <v>1.1033806786176525</v>
      </c>
      <c r="AO35" s="10">
        <f t="shared" si="14"/>
        <v>417.63691481195252</v>
      </c>
      <c r="AP35" s="4">
        <f t="shared" si="79"/>
        <v>417.89408559372703</v>
      </c>
      <c r="AQ35" s="26">
        <v>20.168999999999997</v>
      </c>
      <c r="AR35" s="11">
        <f t="shared" si="15"/>
        <v>438.06308559372701</v>
      </c>
      <c r="AS35" s="7">
        <f>AR35*0.002635</f>
        <v>1.1542962305394708</v>
      </c>
      <c r="AT35" s="10">
        <f t="shared" si="16"/>
        <v>436.90878936318757</v>
      </c>
      <c r="AU35" s="10">
        <f t="shared" si="80"/>
        <v>432.78712135178779</v>
      </c>
      <c r="AV35" s="26">
        <v>20.168999999999997</v>
      </c>
      <c r="AW35" s="11">
        <f t="shared" si="17"/>
        <v>452.95612135178777</v>
      </c>
      <c r="AX35" s="7">
        <f>AW35*0.002635</f>
        <v>1.1935393797619609</v>
      </c>
      <c r="AY35" s="10">
        <f t="shared" si="18"/>
        <v>451.76258197202583</v>
      </c>
      <c r="AZ35" s="1">
        <f t="shared" si="81"/>
        <v>391.99519490455998</v>
      </c>
      <c r="BA35" s="26">
        <v>20.168999999999997</v>
      </c>
      <c r="BB35" s="11">
        <f t="shared" si="19"/>
        <v>412.16419490455996</v>
      </c>
      <c r="BC35" s="7">
        <f>BB35*0.002635</f>
        <v>1.0860526535735155</v>
      </c>
      <c r="BD35" s="10">
        <f t="shared" si="20"/>
        <v>411.07814225098645</v>
      </c>
      <c r="BE35" s="1">
        <f t="shared" si="82"/>
        <v>406.08003078883087</v>
      </c>
      <c r="BF35" s="26">
        <v>20.168999999999997</v>
      </c>
      <c r="BG35" s="11">
        <f t="shared" si="21"/>
        <v>426.24903078883085</v>
      </c>
      <c r="BH35" s="7">
        <f>BG35*0.002635</f>
        <v>1.1231661961285693</v>
      </c>
      <c r="BI35" s="10">
        <f t="shared" si="22"/>
        <v>425.12586459270227</v>
      </c>
      <c r="BJ35" s="1">
        <f t="shared" si="83"/>
        <v>421.12338674723554</v>
      </c>
      <c r="BK35" s="26">
        <v>20.168999999999997</v>
      </c>
      <c r="BL35" s="11">
        <f t="shared" si="23"/>
        <v>441.29238674723553</v>
      </c>
      <c r="BM35" s="7">
        <f>BL35*0.002635</f>
        <v>1.1628054390789657</v>
      </c>
      <c r="BN35" s="10">
        <f t="shared" si="24"/>
        <v>440.12958130815656</v>
      </c>
      <c r="BO35" s="1">
        <f t="shared" si="84"/>
        <v>436.14635895831651</v>
      </c>
      <c r="BP35" s="26">
        <v>20.168999999999997</v>
      </c>
      <c r="BQ35" s="11">
        <f t="shared" si="25"/>
        <v>456.31535895831649</v>
      </c>
      <c r="BR35" s="7">
        <f>BQ35*0.002635</f>
        <v>1.2023909708551641</v>
      </c>
      <c r="BS35" s="10">
        <f t="shared" si="26"/>
        <v>455.11296798746133</v>
      </c>
      <c r="BT35" s="1">
        <f t="shared" si="85"/>
        <v>451.14897504205152</v>
      </c>
      <c r="BU35" s="26">
        <v>20.168999999999997</v>
      </c>
      <c r="BV35" s="11">
        <f t="shared" si="27"/>
        <v>471.3179750420515</v>
      </c>
      <c r="BW35" s="7">
        <f>BV35*0.002635</f>
        <v>1.2419228642358058</v>
      </c>
      <c r="BX35" s="10">
        <f t="shared" si="28"/>
        <v>470.07605217781571</v>
      </c>
      <c r="BY35" s="1">
        <f t="shared" si="86"/>
        <v>470.11372448039475</v>
      </c>
      <c r="BZ35" s="26">
        <v>20.168999999999997</v>
      </c>
      <c r="CA35" s="11">
        <f t="shared" si="29"/>
        <v>490.28272448039473</v>
      </c>
      <c r="CB35" s="7">
        <f>CA35*0.002635</f>
        <v>1.2918949790058403</v>
      </c>
      <c r="CC35" s="10">
        <f t="shared" si="30"/>
        <v>488.99082950138887</v>
      </c>
      <c r="CD35" s="1">
        <f t="shared" si="87"/>
        <v>485.16992792108641</v>
      </c>
      <c r="CE35" s="26">
        <v>20.168999999999997</v>
      </c>
      <c r="CF35" s="11">
        <f t="shared" si="31"/>
        <v>505.33892792108639</v>
      </c>
      <c r="CG35" s="7">
        <f>CF35*0.002635</f>
        <v>1.3315680750720627</v>
      </c>
      <c r="CH35" s="10">
        <f t="shared" si="32"/>
        <v>504.00735984601431</v>
      </c>
      <c r="CI35" s="1">
        <f t="shared" si="88"/>
        <v>500.21214414878165</v>
      </c>
      <c r="CJ35" s="26">
        <v>20.168999999999997</v>
      </c>
      <c r="CK35" s="11">
        <f t="shared" si="33"/>
        <v>520.38114414878169</v>
      </c>
      <c r="CL35" s="7">
        <f>CK35*0.002635</f>
        <v>1.3712043148320399</v>
      </c>
      <c r="CM35" s="10">
        <f t="shared" si="34"/>
        <v>519.0099398339496</v>
      </c>
      <c r="CN35" s="1">
        <f t="shared" si="89"/>
        <v>514.27036270740928</v>
      </c>
      <c r="CO35" s="26">
        <v>20.168999999999997</v>
      </c>
      <c r="CP35" s="11">
        <f t="shared" si="35"/>
        <v>534.43936270740926</v>
      </c>
      <c r="CQ35" s="7">
        <f>CP35*0.002635</f>
        <v>1.4082477207340236</v>
      </c>
      <c r="CR35" s="10">
        <f t="shared" si="36"/>
        <v>533.03111498667522</v>
      </c>
      <c r="CS35" s="1">
        <f t="shared" si="90"/>
        <v>530.73341334500788</v>
      </c>
      <c r="CT35" s="26">
        <v>20.168999999999997</v>
      </c>
      <c r="CU35" s="11">
        <f t="shared" si="37"/>
        <v>550.90241334500786</v>
      </c>
      <c r="CV35" s="7">
        <f>CU35*0.002635</f>
        <v>1.4516278591640959</v>
      </c>
      <c r="CW35" s="10">
        <f t="shared" si="38"/>
        <v>549.45078548584377</v>
      </c>
      <c r="CX35" s="1">
        <f t="shared" si="91"/>
        <v>541.41410813151776</v>
      </c>
      <c r="CY35" s="26">
        <v>20.168999999999997</v>
      </c>
      <c r="CZ35" s="11">
        <f t="shared" si="39"/>
        <v>561.58310813151775</v>
      </c>
      <c r="DA35" s="7">
        <f>CZ35*0.002635</f>
        <v>1.4797714899265493</v>
      </c>
      <c r="DB35" s="10">
        <f t="shared" si="40"/>
        <v>560.10333664159123</v>
      </c>
      <c r="DC35" s="1">
        <f t="shared" si="92"/>
        <v>556.92978714931041</v>
      </c>
      <c r="DD35" s="26">
        <v>20.168999999999997</v>
      </c>
      <c r="DE35" s="11">
        <f t="shared" si="93"/>
        <v>577.0987871493104</v>
      </c>
      <c r="DF35" s="7">
        <f>DE35*0.002635</f>
        <v>1.520655304138433</v>
      </c>
      <c r="DG35" s="10">
        <f t="shared" si="94"/>
        <v>575.57813184517192</v>
      </c>
      <c r="DH35" s="1">
        <f t="shared" si="95"/>
        <v>573.40184761771661</v>
      </c>
      <c r="DI35" s="26">
        <v>20.168999999999997</v>
      </c>
      <c r="DJ35" s="11">
        <f t="shared" si="41"/>
        <v>593.57084761771659</v>
      </c>
      <c r="DK35" s="7">
        <f>DJ35*0.002635</f>
        <v>1.5640591834726834</v>
      </c>
      <c r="DL35" s="10">
        <f t="shared" si="42"/>
        <v>592.00678843424396</v>
      </c>
      <c r="DM35" s="1">
        <f t="shared" si="96"/>
        <v>589.86188348198061</v>
      </c>
      <c r="DN35" s="26">
        <v>20.168999999999997</v>
      </c>
      <c r="DO35" s="11">
        <f t="shared" si="43"/>
        <v>610.0308834819806</v>
      </c>
      <c r="DP35" s="7">
        <f>DO35*0.002635</f>
        <v>1.6074313779750189</v>
      </c>
      <c r="DQ35" s="10">
        <f t="shared" si="44"/>
        <v>608.42345210400561</v>
      </c>
      <c r="DR35" s="1">
        <f t="shared" si="97"/>
        <v>606.30990352006381</v>
      </c>
      <c r="DS35" s="26">
        <v>20.168999999999997</v>
      </c>
      <c r="DT35" s="11">
        <f t="shared" si="45"/>
        <v>626.4789035200638</v>
      </c>
      <c r="DU35" s="7">
        <f>DT35*0.002635</f>
        <v>1.6507719107753682</v>
      </c>
      <c r="DV35" s="10">
        <f t="shared" si="46"/>
        <v>624.82813160928845</v>
      </c>
      <c r="DW35" s="1">
        <f t="shared" si="98"/>
        <v>608.30167333235465</v>
      </c>
      <c r="DX35" s="26">
        <v>20.168999999999997</v>
      </c>
      <c r="DY35" s="11">
        <f t="shared" si="47"/>
        <v>628.47067333235464</v>
      </c>
      <c r="DZ35" s="7">
        <f>DY35*0.002635</f>
        <v>1.6560202242307547</v>
      </c>
      <c r="EA35" s="10">
        <f t="shared" si="48"/>
        <v>626.81465310812393</v>
      </c>
      <c r="EB35" s="1">
        <f t="shared" si="99"/>
        <v>624.76770677301795</v>
      </c>
      <c r="EC35" s="26">
        <v>20.168999999999997</v>
      </c>
      <c r="ED35" s="11">
        <f t="shared" si="49"/>
        <v>644.93670677301793</v>
      </c>
      <c r="EE35" s="7">
        <f>ED35*0.002635</f>
        <v>1.6994082223469025</v>
      </c>
      <c r="EF35" s="10">
        <f t="shared" si="50"/>
        <v>643.23729855067108</v>
      </c>
      <c r="EG35" s="1">
        <f t="shared" si="100"/>
        <v>641.2241569822188</v>
      </c>
      <c r="EH35" s="26">
        <v>20.168999999999997</v>
      </c>
      <c r="EI35" s="11">
        <f t="shared" si="51"/>
        <v>661.39315698221878</v>
      </c>
      <c r="EJ35" s="7">
        <f>EI35*0.002635</f>
        <v>1.7427709686481465</v>
      </c>
      <c r="EK35" s="10">
        <f t="shared" si="52"/>
        <v>659.6503860135706</v>
      </c>
      <c r="EL35" s="1">
        <f t="shared" si="101"/>
        <v>656.707685306945</v>
      </c>
      <c r="EM35" s="26">
        <v>20.168999999999997</v>
      </c>
      <c r="EN35" s="11">
        <f t="shared" si="53"/>
        <v>676.87668530694498</v>
      </c>
      <c r="EO35" s="7">
        <f>EN35*0.002635</f>
        <v>1.7835700657838001</v>
      </c>
      <c r="EP35" s="10">
        <f t="shared" si="54"/>
        <v>675.09311524116117</v>
      </c>
      <c r="EQ35" s="1">
        <f t="shared" si="102"/>
        <v>665.23435390234101</v>
      </c>
      <c r="ER35" s="26">
        <v>20.168999999999997</v>
      </c>
      <c r="ES35" s="11">
        <f t="shared" si="55"/>
        <v>685.403353902341</v>
      </c>
      <c r="ET35" s="7">
        <f>ES35*0.002635</f>
        <v>1.8060378375326687</v>
      </c>
      <c r="EU35" s="10">
        <f t="shared" si="56"/>
        <v>683.5973160648083</v>
      </c>
      <c r="EV35" s="1">
        <f t="shared" si="103"/>
        <v>533.27844228303411</v>
      </c>
      <c r="EW35" s="26">
        <v>20.168999999999997</v>
      </c>
      <c r="EX35" s="11">
        <f t="shared" si="57"/>
        <v>553.44744228303409</v>
      </c>
      <c r="EY35" s="7">
        <f>EX35*0.002635</f>
        <v>1.4583340104157949</v>
      </c>
      <c r="EZ35" s="10">
        <f t="shared" si="58"/>
        <v>551.9891082726183</v>
      </c>
      <c r="FA35" s="1">
        <f t="shared" si="104"/>
        <v>541.88521990325103</v>
      </c>
      <c r="FB35" s="26">
        <v>20.168999999999997</v>
      </c>
      <c r="FC35" s="11">
        <f t="shared" si="59"/>
        <v>562.05421990325101</v>
      </c>
      <c r="FD35" s="7">
        <f>FC35*0.002635</f>
        <v>1.4810128694450666</v>
      </c>
      <c r="FE35" s="10">
        <f t="shared" si="60"/>
        <v>560.57320703380594</v>
      </c>
      <c r="FF35" s="1">
        <f t="shared" si="105"/>
        <v>550.48828800231388</v>
      </c>
      <c r="FG35" s="26">
        <v>20.168999999999997</v>
      </c>
      <c r="FH35" s="11">
        <f t="shared" si="61"/>
        <v>570.65728800231386</v>
      </c>
      <c r="FI35" s="7">
        <f>FH35*0.002635</f>
        <v>1.503681953886097</v>
      </c>
      <c r="FJ35" s="10">
        <f t="shared" si="62"/>
        <v>569.15360604842772</v>
      </c>
      <c r="FK35" s="1">
        <f t="shared" si="106"/>
        <v>558.12652338100224</v>
      </c>
      <c r="FL35" s="26">
        <v>20.168999999999997</v>
      </c>
      <c r="FM35" s="11">
        <f t="shared" si="63"/>
        <v>578.29552338100223</v>
      </c>
      <c r="FN35" s="7">
        <f>FM35*0.002635</f>
        <v>1.523808704108941</v>
      </c>
      <c r="FO35" s="10">
        <f t="shared" si="64"/>
        <v>576.77171467689334</v>
      </c>
      <c r="FP35" s="1">
        <f t="shared" si="107"/>
        <v>521.60378105609902</v>
      </c>
      <c r="FQ35" s="26">
        <v>20.168999999999997</v>
      </c>
      <c r="FR35" s="11">
        <f t="shared" si="65"/>
        <v>541.77278105609901</v>
      </c>
      <c r="FS35" s="7">
        <f>FR35*0.002635</f>
        <v>1.4275712780828209</v>
      </c>
      <c r="FT35" s="10">
        <f t="shared" si="66"/>
        <v>540.34520977801617</v>
      </c>
      <c r="FU35" s="1">
        <f t="shared" si="108"/>
        <v>521.60378105609902</v>
      </c>
      <c r="FV35" s="26">
        <v>20.168999999999997</v>
      </c>
      <c r="FW35" s="11">
        <f t="shared" si="67"/>
        <v>541.77278105609901</v>
      </c>
      <c r="FX35" s="7">
        <f>FW35*0.002635</f>
        <v>1.4275712780828209</v>
      </c>
      <c r="FY35" s="10">
        <f t="shared" si="68"/>
        <v>540.34520977801617</v>
      </c>
      <c r="FZ35" s="1">
        <f t="shared" si="109"/>
        <v>521.60378105609902</v>
      </c>
      <c r="GA35" s="26">
        <v>20.168999999999997</v>
      </c>
      <c r="GB35" s="11">
        <f t="shared" si="69"/>
        <v>541.77278105609901</v>
      </c>
      <c r="GC35" s="7">
        <f>GB35*0.002635</f>
        <v>1.4275712780828209</v>
      </c>
      <c r="GD35" s="10">
        <f t="shared" si="70"/>
        <v>540.34520977801617</v>
      </c>
      <c r="GE35" s="1">
        <f t="shared" si="110"/>
        <v>521.60378105609902</v>
      </c>
    </row>
    <row r="36" spans="1:187" x14ac:dyDescent="0.3">
      <c r="A36">
        <v>50</v>
      </c>
      <c r="B36">
        <v>1231</v>
      </c>
      <c r="C36" s="26">
        <v>20.168999999999997</v>
      </c>
      <c r="D36">
        <f t="shared" si="0"/>
        <v>1251.1690000000001</v>
      </c>
      <c r="E36" s="6">
        <f>D36*0.00405</f>
        <v>5.0672344499999999</v>
      </c>
      <c r="F36" s="9">
        <f t="shared" si="1"/>
        <v>1246.1017655500002</v>
      </c>
      <c r="G36" s="4">
        <f t="shared" si="71"/>
        <v>709.29506968499993</v>
      </c>
      <c r="H36" s="27">
        <v>20.168999999999997</v>
      </c>
      <c r="I36" s="11">
        <f t="shared" si="2"/>
        <v>729.46406968499991</v>
      </c>
      <c r="J36" s="6">
        <f>I36*0.00405</f>
        <v>2.9543294822242494</v>
      </c>
      <c r="K36" s="10">
        <f t="shared" si="72"/>
        <v>726.50974020277567</v>
      </c>
      <c r="L36" s="12">
        <f t="shared" si="73"/>
        <v>727.54193186137991</v>
      </c>
      <c r="M36" s="27">
        <v>20.168999999999997</v>
      </c>
      <c r="N36" s="11">
        <f t="shared" si="3"/>
        <v>747.71093186137989</v>
      </c>
      <c r="O36" s="6">
        <f>N36*0.00405</f>
        <v>3.0282292740385883</v>
      </c>
      <c r="P36" s="10">
        <f t="shared" si="4"/>
        <v>744.68270258734128</v>
      </c>
      <c r="Q36" s="10">
        <f t="shared" si="74"/>
        <v>744.74859774454569</v>
      </c>
      <c r="R36" s="27">
        <v>20.168999999999997</v>
      </c>
      <c r="S36" s="11">
        <f t="shared" si="5"/>
        <v>764.91759774454567</v>
      </c>
      <c r="T36" s="6">
        <f>S36*0.00405</f>
        <v>3.0979162708654098</v>
      </c>
      <c r="U36" s="10">
        <f t="shared" si="6"/>
        <v>761.81968147368025</v>
      </c>
      <c r="V36" s="12">
        <f t="shared" si="75"/>
        <v>762.90203987448876</v>
      </c>
      <c r="W36" s="26">
        <v>20.168999999999997</v>
      </c>
      <c r="X36" s="11">
        <f t="shared" si="7"/>
        <v>783.07103987448875</v>
      </c>
      <c r="Y36" s="6">
        <f>X36*0.00405</f>
        <v>3.1714377114916794</v>
      </c>
      <c r="Z36" s="10">
        <f t="shared" si="8"/>
        <v>779.8996021629971</v>
      </c>
      <c r="AA36" s="10">
        <f t="shared" si="76"/>
        <v>781.00764768441945</v>
      </c>
      <c r="AB36" s="26">
        <v>20.168999999999997</v>
      </c>
      <c r="AC36" s="11">
        <f t="shared" si="9"/>
        <v>801.17664768441944</v>
      </c>
      <c r="AD36" s="6">
        <f>AC36*0.00405</f>
        <v>3.2447654231218985</v>
      </c>
      <c r="AE36" s="10">
        <f t="shared" si="10"/>
        <v>797.93188226129757</v>
      </c>
      <c r="AF36" s="1">
        <f t="shared" si="77"/>
        <v>379.96953359060137</v>
      </c>
      <c r="AG36" s="26">
        <v>20.168999999999997</v>
      </c>
      <c r="AH36" s="11">
        <f t="shared" si="11"/>
        <v>400.13853359060136</v>
      </c>
      <c r="AI36" s="6">
        <f>AH36*0.00405</f>
        <v>1.6205610610419354</v>
      </c>
      <c r="AJ36" s="10">
        <f t="shared" si="12"/>
        <v>398.51797252955942</v>
      </c>
      <c r="AK36" s="10">
        <f t="shared" si="78"/>
        <v>399.31203448162637</v>
      </c>
      <c r="AL36" s="26">
        <v>20.168999999999997</v>
      </c>
      <c r="AM36" s="11">
        <f t="shared" si="13"/>
        <v>419.48103448162635</v>
      </c>
      <c r="AN36" s="6">
        <f>AM36*0.00405</f>
        <v>1.6988981896505866</v>
      </c>
      <c r="AO36" s="10">
        <f t="shared" si="14"/>
        <v>417.78213629197575</v>
      </c>
      <c r="AP36" s="4">
        <f t="shared" si="79"/>
        <v>417.63691481195252</v>
      </c>
      <c r="AQ36" s="26">
        <v>20.168999999999997</v>
      </c>
      <c r="AR36" s="11">
        <f t="shared" si="15"/>
        <v>437.8059148119525</v>
      </c>
      <c r="AS36" s="6">
        <f>AR36*0.00405</f>
        <v>1.7731139549884076</v>
      </c>
      <c r="AT36" s="10">
        <f t="shared" si="16"/>
        <v>436.03280085696412</v>
      </c>
      <c r="AU36" s="10">
        <f t="shared" si="80"/>
        <v>436.90878936318757</v>
      </c>
      <c r="AV36" s="26">
        <v>20.168999999999997</v>
      </c>
      <c r="AW36" s="11">
        <f t="shared" si="17"/>
        <v>457.07778936318755</v>
      </c>
      <c r="AX36" s="6">
        <f>AW36*0.00405</f>
        <v>1.8511650469209096</v>
      </c>
      <c r="AY36" s="10">
        <f t="shared" si="18"/>
        <v>455.22662431626662</v>
      </c>
      <c r="AZ36" s="1">
        <f t="shared" si="81"/>
        <v>451.76258197202583</v>
      </c>
      <c r="BA36" s="26">
        <v>20.168999999999997</v>
      </c>
      <c r="BB36" s="11">
        <f t="shared" si="19"/>
        <v>471.93158197202581</v>
      </c>
      <c r="BC36" s="6">
        <f>BB36*0.00405</f>
        <v>1.9113229069867044</v>
      </c>
      <c r="BD36" s="10">
        <f t="shared" si="20"/>
        <v>470.02025906503911</v>
      </c>
      <c r="BE36" s="1">
        <f t="shared" si="82"/>
        <v>411.07814225098645</v>
      </c>
      <c r="BF36" s="26">
        <v>20.168999999999997</v>
      </c>
      <c r="BG36" s="11">
        <f t="shared" si="21"/>
        <v>431.24714225098643</v>
      </c>
      <c r="BH36" s="6">
        <f>BG36*0.00405</f>
        <v>1.7465509261164949</v>
      </c>
      <c r="BI36" s="10">
        <f t="shared" si="22"/>
        <v>429.50059132486996</v>
      </c>
      <c r="BJ36" s="1">
        <f t="shared" si="83"/>
        <v>425.12586459270227</v>
      </c>
      <c r="BK36" s="26">
        <v>20.168999999999997</v>
      </c>
      <c r="BL36" s="11">
        <f t="shared" si="23"/>
        <v>445.29486459270225</v>
      </c>
      <c r="BM36" s="6">
        <f>BL36*0.00405</f>
        <v>1.8034442016004439</v>
      </c>
      <c r="BN36" s="10">
        <f t="shared" si="24"/>
        <v>443.49142039110183</v>
      </c>
      <c r="BO36" s="1">
        <f t="shared" si="84"/>
        <v>440.12958130815656</v>
      </c>
      <c r="BP36" s="26">
        <v>20.168999999999997</v>
      </c>
      <c r="BQ36" s="11">
        <f t="shared" si="25"/>
        <v>460.29858130815654</v>
      </c>
      <c r="BR36" s="6">
        <f>BQ36*0.00405</f>
        <v>1.864209254298034</v>
      </c>
      <c r="BS36" s="10">
        <f t="shared" si="26"/>
        <v>458.43437205385851</v>
      </c>
      <c r="BT36" s="1">
        <f t="shared" si="85"/>
        <v>455.11296798746133</v>
      </c>
      <c r="BU36" s="26">
        <v>20.168999999999997</v>
      </c>
      <c r="BV36" s="11">
        <f t="shared" si="27"/>
        <v>475.28196798746131</v>
      </c>
      <c r="BW36" s="6">
        <f>BV36*0.00405</f>
        <v>1.9248919703492182</v>
      </c>
      <c r="BX36" s="10">
        <f t="shared" si="28"/>
        <v>473.35707601711209</v>
      </c>
      <c r="BY36" s="1">
        <f t="shared" si="86"/>
        <v>470.07605217781571</v>
      </c>
      <c r="BZ36" s="26">
        <v>20.168999999999997</v>
      </c>
      <c r="CA36" s="11">
        <f t="shared" si="29"/>
        <v>490.24505217781569</v>
      </c>
      <c r="CB36" s="6">
        <f>CA36*0.00405</f>
        <v>1.9854924613201534</v>
      </c>
      <c r="CC36" s="10">
        <f t="shared" si="30"/>
        <v>488.25955971649552</v>
      </c>
      <c r="CD36" s="1">
        <f t="shared" si="87"/>
        <v>488.99082950138887</v>
      </c>
      <c r="CE36" s="26">
        <v>20.168999999999997</v>
      </c>
      <c r="CF36" s="11">
        <f t="shared" si="31"/>
        <v>509.15982950138886</v>
      </c>
      <c r="CG36" s="6">
        <f>CF36*0.00405</f>
        <v>2.0620973094806248</v>
      </c>
      <c r="CH36" s="10">
        <f t="shared" si="32"/>
        <v>507.09773219190822</v>
      </c>
      <c r="CI36" s="1">
        <f t="shared" si="88"/>
        <v>504.00735984601431</v>
      </c>
      <c r="CJ36" s="26">
        <v>20.168999999999997</v>
      </c>
      <c r="CK36" s="11">
        <f t="shared" si="33"/>
        <v>524.17635984601429</v>
      </c>
      <c r="CL36" s="6">
        <f>CK36*0.00405</f>
        <v>2.1229142573763577</v>
      </c>
      <c r="CM36" s="10">
        <f t="shared" si="34"/>
        <v>522.05344558863794</v>
      </c>
      <c r="CN36" s="1">
        <f t="shared" si="89"/>
        <v>519.0099398339496</v>
      </c>
      <c r="CO36" s="26">
        <v>20.168999999999997</v>
      </c>
      <c r="CP36" s="11">
        <f t="shared" si="35"/>
        <v>539.17893983394958</v>
      </c>
      <c r="CQ36" s="6">
        <f>CP36*0.00405</f>
        <v>2.1836747063274955</v>
      </c>
      <c r="CR36" s="10">
        <f t="shared" si="36"/>
        <v>536.99526512762213</v>
      </c>
      <c r="CS36" s="1">
        <f t="shared" si="90"/>
        <v>533.03111498667522</v>
      </c>
      <c r="CT36" s="26">
        <v>20.168999999999997</v>
      </c>
      <c r="CU36" s="11">
        <f t="shared" si="37"/>
        <v>553.2001149866752</v>
      </c>
      <c r="CV36" s="6">
        <f>CU36*0.00405</f>
        <v>2.2404604656960343</v>
      </c>
      <c r="CW36" s="10">
        <f t="shared" si="38"/>
        <v>550.95965452097914</v>
      </c>
      <c r="CX36" s="1">
        <f t="shared" si="91"/>
        <v>549.45078548584377</v>
      </c>
      <c r="CY36" s="26">
        <v>20.168999999999997</v>
      </c>
      <c r="CZ36" s="11">
        <f t="shared" si="39"/>
        <v>569.61978548584375</v>
      </c>
      <c r="DA36" s="6">
        <f>CZ36*0.00405</f>
        <v>2.3069601312176671</v>
      </c>
      <c r="DB36" s="10">
        <f t="shared" si="40"/>
        <v>567.31282535462606</v>
      </c>
      <c r="DC36" s="1">
        <f t="shared" si="92"/>
        <v>560.10333664159123</v>
      </c>
      <c r="DD36" s="26">
        <v>20.168999999999997</v>
      </c>
      <c r="DE36" s="11">
        <f t="shared" si="93"/>
        <v>580.27233664159121</v>
      </c>
      <c r="DF36" s="6">
        <f>DE36*0.00405</f>
        <v>2.3501029633984443</v>
      </c>
      <c r="DG36" s="10">
        <f t="shared" si="94"/>
        <v>577.92223367819281</v>
      </c>
      <c r="DH36" s="1">
        <f t="shared" si="95"/>
        <v>575.57813184517192</v>
      </c>
      <c r="DI36" s="26">
        <v>20.168999999999997</v>
      </c>
      <c r="DJ36" s="11">
        <f t="shared" si="41"/>
        <v>595.74713184517191</v>
      </c>
      <c r="DK36" s="6">
        <f>DJ36*0.00405</f>
        <v>2.4127758839729463</v>
      </c>
      <c r="DL36" s="10">
        <f t="shared" si="42"/>
        <v>593.33435596119898</v>
      </c>
      <c r="DM36" s="1">
        <f t="shared" si="96"/>
        <v>592.00678843424396</v>
      </c>
      <c r="DN36" s="26">
        <v>20.168999999999997</v>
      </c>
      <c r="DO36" s="11">
        <f t="shared" si="43"/>
        <v>612.17578843424394</v>
      </c>
      <c r="DP36" s="6">
        <f>DO36*0.00405</f>
        <v>2.4793119431586876</v>
      </c>
      <c r="DQ36" s="10">
        <f t="shared" si="44"/>
        <v>609.69647649108526</v>
      </c>
      <c r="DR36" s="1">
        <f t="shared" si="97"/>
        <v>608.42345210400561</v>
      </c>
      <c r="DS36" s="26">
        <v>20.168999999999997</v>
      </c>
      <c r="DT36" s="11">
        <f t="shared" si="45"/>
        <v>628.59245210400559</v>
      </c>
      <c r="DU36" s="6">
        <f>DT36*0.00405</f>
        <v>2.5457994310212224</v>
      </c>
      <c r="DV36" s="10">
        <f t="shared" si="46"/>
        <v>626.04665267298435</v>
      </c>
      <c r="DW36" s="1">
        <f t="shared" si="98"/>
        <v>624.82813160928845</v>
      </c>
      <c r="DX36" s="26">
        <v>20.168999999999997</v>
      </c>
      <c r="DY36" s="11">
        <f t="shared" si="47"/>
        <v>644.99713160928843</v>
      </c>
      <c r="DZ36" s="6">
        <f>DY36*0.00405</f>
        <v>2.6122383830176181</v>
      </c>
      <c r="EA36" s="10">
        <f t="shared" si="48"/>
        <v>642.38489322627083</v>
      </c>
      <c r="EB36" s="1">
        <f t="shared" si="99"/>
        <v>626.81465310812393</v>
      </c>
      <c r="EC36" s="26">
        <v>20.168999999999997</v>
      </c>
      <c r="ED36" s="11">
        <f t="shared" si="49"/>
        <v>646.98365310812392</v>
      </c>
      <c r="EE36" s="6">
        <f>ED36*0.00405</f>
        <v>2.6202837950879019</v>
      </c>
      <c r="EF36" s="10">
        <f t="shared" si="50"/>
        <v>644.36336931303606</v>
      </c>
      <c r="EG36" s="1">
        <f t="shared" si="100"/>
        <v>643.23729855067108</v>
      </c>
      <c r="EH36" s="26">
        <v>20.168999999999997</v>
      </c>
      <c r="EI36" s="11">
        <f t="shared" si="51"/>
        <v>663.40629855067107</v>
      </c>
      <c r="EJ36" s="6">
        <f>EI36*0.00405</f>
        <v>2.6867955091302176</v>
      </c>
      <c r="EK36" s="10">
        <f t="shared" si="52"/>
        <v>660.71950304154086</v>
      </c>
      <c r="EL36" s="1">
        <f t="shared" si="101"/>
        <v>659.6503860135706</v>
      </c>
      <c r="EM36" s="26">
        <v>20.168999999999997</v>
      </c>
      <c r="EN36" s="11">
        <f t="shared" si="53"/>
        <v>679.81938601357058</v>
      </c>
      <c r="EO36" s="6">
        <f>EN36*0.00405</f>
        <v>2.7532685133549606</v>
      </c>
      <c r="EP36" s="10">
        <f t="shared" si="54"/>
        <v>677.06611750021557</v>
      </c>
      <c r="EQ36" s="1">
        <f t="shared" si="102"/>
        <v>675.09311524116117</v>
      </c>
      <c r="ER36" s="26">
        <v>20.168999999999997</v>
      </c>
      <c r="ES36" s="11">
        <f t="shared" si="55"/>
        <v>695.26211524116115</v>
      </c>
      <c r="ET36" s="6">
        <f>ES36*0.00405</f>
        <v>2.8158115667267025</v>
      </c>
      <c r="EU36" s="10">
        <f t="shared" si="56"/>
        <v>692.44630367443449</v>
      </c>
      <c r="EV36" s="1">
        <f t="shared" si="103"/>
        <v>683.5973160648083</v>
      </c>
      <c r="EW36" s="26">
        <v>20.168999999999997</v>
      </c>
      <c r="EX36" s="11">
        <f t="shared" si="57"/>
        <v>703.76631606480828</v>
      </c>
      <c r="EY36" s="6">
        <f>EX36*0.00405</f>
        <v>2.8502535800624735</v>
      </c>
      <c r="EZ36" s="10">
        <f t="shared" si="58"/>
        <v>700.91606248474579</v>
      </c>
      <c r="FA36" s="1">
        <f t="shared" si="104"/>
        <v>551.9891082726183</v>
      </c>
      <c r="FB36" s="26">
        <v>20.168999999999997</v>
      </c>
      <c r="FC36" s="11">
        <f t="shared" si="59"/>
        <v>572.15810827261828</v>
      </c>
      <c r="FD36" s="6">
        <f>FC36*0.00405</f>
        <v>2.3172403385041038</v>
      </c>
      <c r="FE36" s="10">
        <f t="shared" si="60"/>
        <v>569.84086793411416</v>
      </c>
      <c r="FF36" s="1">
        <f t="shared" si="105"/>
        <v>560.57320703380594</v>
      </c>
      <c r="FG36" s="26">
        <v>20.168999999999997</v>
      </c>
      <c r="FH36" s="11">
        <f t="shared" si="61"/>
        <v>580.74220703380593</v>
      </c>
      <c r="FI36" s="6">
        <f>FH36*0.00405</f>
        <v>2.3520059384869141</v>
      </c>
      <c r="FJ36" s="10">
        <f t="shared" si="62"/>
        <v>578.39020109531896</v>
      </c>
      <c r="FK36" s="1">
        <f t="shared" si="106"/>
        <v>569.15360604842772</v>
      </c>
      <c r="FL36" s="26">
        <v>20.168999999999997</v>
      </c>
      <c r="FM36" s="11">
        <f t="shared" si="63"/>
        <v>589.3226060484277</v>
      </c>
      <c r="FN36" s="6">
        <f>FM36*0.00405</f>
        <v>2.3867565544961322</v>
      </c>
      <c r="FO36" s="10">
        <f t="shared" si="64"/>
        <v>586.93584949393153</v>
      </c>
      <c r="FP36" s="1">
        <f t="shared" si="107"/>
        <v>576.77171467689334</v>
      </c>
      <c r="FQ36" s="26">
        <v>20.168999999999997</v>
      </c>
      <c r="FR36" s="11">
        <f t="shared" si="65"/>
        <v>596.94071467689332</v>
      </c>
      <c r="FS36" s="6">
        <f>FR36*0.00405</f>
        <v>2.4176098944414179</v>
      </c>
      <c r="FT36" s="10">
        <f t="shared" si="66"/>
        <v>594.52310478245192</v>
      </c>
      <c r="FU36" s="1">
        <f t="shared" si="108"/>
        <v>540.34520977801617</v>
      </c>
      <c r="FV36" s="26">
        <v>20.168999999999997</v>
      </c>
      <c r="FW36" s="11">
        <f t="shared" si="67"/>
        <v>560.51420977801615</v>
      </c>
      <c r="FX36" s="6">
        <f>FW36*0.00405</f>
        <v>2.2700825496009651</v>
      </c>
      <c r="FY36" s="10">
        <f t="shared" si="68"/>
        <v>558.24412722841521</v>
      </c>
      <c r="FZ36" s="1">
        <f t="shared" si="109"/>
        <v>540.34520977801617</v>
      </c>
      <c r="GA36" s="26">
        <v>20.168999999999997</v>
      </c>
      <c r="GB36" s="11">
        <f t="shared" si="69"/>
        <v>560.51420977801615</v>
      </c>
      <c r="GC36" s="6">
        <f>GB36*0.00405</f>
        <v>2.2700825496009651</v>
      </c>
      <c r="GD36" s="10">
        <f t="shared" si="70"/>
        <v>558.24412722841521</v>
      </c>
      <c r="GE36" s="1">
        <f t="shared" si="110"/>
        <v>540.34520977801617</v>
      </c>
    </row>
    <row r="37" spans="1:187" x14ac:dyDescent="0.3">
      <c r="A37">
        <v>51</v>
      </c>
      <c r="B37">
        <v>1231</v>
      </c>
      <c r="C37" s="26">
        <v>13.446</v>
      </c>
      <c r="D37">
        <f t="shared" si="0"/>
        <v>1244.4459999999999</v>
      </c>
      <c r="E37" s="6">
        <f>D37*0.00405</f>
        <v>5.0400062999999991</v>
      </c>
      <c r="F37" s="9">
        <f t="shared" si="1"/>
        <v>1239.4059937</v>
      </c>
      <c r="G37" s="4">
        <f t="shared" si="71"/>
        <v>1246.1017655500002</v>
      </c>
      <c r="H37" s="27">
        <v>13.446</v>
      </c>
      <c r="I37" s="11">
        <f t="shared" si="2"/>
        <v>1259.5477655500001</v>
      </c>
      <c r="J37" s="6">
        <f>I37*0.00405</f>
        <v>5.1011684504775001</v>
      </c>
      <c r="K37" s="10">
        <f t="shared" si="72"/>
        <v>1254.4465970995227</v>
      </c>
      <c r="L37" s="12">
        <f t="shared" si="73"/>
        <v>726.50974020277567</v>
      </c>
      <c r="M37" s="27">
        <v>13.446</v>
      </c>
      <c r="N37" s="11">
        <f t="shared" si="3"/>
        <v>739.9557402027757</v>
      </c>
      <c r="O37" s="6">
        <f>N37*0.00405</f>
        <v>2.9968207478212414</v>
      </c>
      <c r="P37" s="10">
        <f t="shared" si="4"/>
        <v>736.95891945495441</v>
      </c>
      <c r="Q37" s="10">
        <f t="shared" si="74"/>
        <v>744.68270258734128</v>
      </c>
      <c r="R37" s="27">
        <v>13.446</v>
      </c>
      <c r="S37" s="11">
        <f t="shared" si="5"/>
        <v>758.12870258734131</v>
      </c>
      <c r="T37" s="6">
        <f>S37*0.00405</f>
        <v>3.0704212454787321</v>
      </c>
      <c r="U37" s="10">
        <f t="shared" si="6"/>
        <v>755.05828134186254</v>
      </c>
      <c r="V37" s="12">
        <f t="shared" si="75"/>
        <v>761.81968147368025</v>
      </c>
      <c r="W37" s="26">
        <v>13.446</v>
      </c>
      <c r="X37" s="11">
        <f t="shared" si="7"/>
        <v>775.26568147368027</v>
      </c>
      <c r="Y37" s="6">
        <f>X37*0.00405</f>
        <v>3.139826009968405</v>
      </c>
      <c r="Z37" s="10">
        <f t="shared" si="8"/>
        <v>772.1258554637119</v>
      </c>
      <c r="AA37" s="10">
        <f t="shared" si="76"/>
        <v>779.8996021629971</v>
      </c>
      <c r="AB37" s="26">
        <v>13.446</v>
      </c>
      <c r="AC37" s="11">
        <f t="shared" si="9"/>
        <v>793.34560216299712</v>
      </c>
      <c r="AD37" s="6">
        <f>AC37*0.00405</f>
        <v>3.2130496887601381</v>
      </c>
      <c r="AE37" s="10">
        <f t="shared" si="10"/>
        <v>790.13255247423695</v>
      </c>
      <c r="AF37" s="1">
        <f t="shared" si="77"/>
        <v>797.93188226129757</v>
      </c>
      <c r="AG37" s="26">
        <v>13.446</v>
      </c>
      <c r="AH37" s="11">
        <f t="shared" si="11"/>
        <v>811.3778822612976</v>
      </c>
      <c r="AI37" s="6">
        <f>AH37*0.00405</f>
        <v>3.2860804231582552</v>
      </c>
      <c r="AJ37" s="10">
        <f t="shared" si="12"/>
        <v>808.0918018381393</v>
      </c>
      <c r="AK37" s="10">
        <f t="shared" si="78"/>
        <v>398.51797252955942</v>
      </c>
      <c r="AL37" s="26">
        <v>13.446</v>
      </c>
      <c r="AM37" s="11">
        <f t="shared" si="13"/>
        <v>411.96397252955944</v>
      </c>
      <c r="AN37" s="6">
        <f>AM37*0.00405</f>
        <v>1.6684540887447157</v>
      </c>
      <c r="AO37" s="10">
        <f t="shared" si="14"/>
        <v>410.2955184408147</v>
      </c>
      <c r="AP37" s="4">
        <f t="shared" si="79"/>
        <v>417.78213629197575</v>
      </c>
      <c r="AQ37" s="26">
        <v>13.446</v>
      </c>
      <c r="AR37" s="11">
        <f t="shared" si="15"/>
        <v>431.22813629197577</v>
      </c>
      <c r="AS37" s="6">
        <f>AR37*0.00405</f>
        <v>1.7464739519825019</v>
      </c>
      <c r="AT37" s="10">
        <f t="shared" si="16"/>
        <v>429.48166233999325</v>
      </c>
      <c r="AU37" s="10">
        <f t="shared" si="80"/>
        <v>436.03280085696412</v>
      </c>
      <c r="AV37" s="26">
        <v>13.446</v>
      </c>
      <c r="AW37" s="11">
        <f t="shared" si="17"/>
        <v>449.47880085696414</v>
      </c>
      <c r="AX37" s="6">
        <f>AW37*0.00405</f>
        <v>1.8203891434707047</v>
      </c>
      <c r="AY37" s="10">
        <f t="shared" si="18"/>
        <v>447.65841171349342</v>
      </c>
      <c r="AZ37" s="1">
        <f t="shared" si="81"/>
        <v>455.22662431626662</v>
      </c>
      <c r="BA37" s="26">
        <v>13.446</v>
      </c>
      <c r="BB37" s="11">
        <f t="shared" si="19"/>
        <v>468.67262431626665</v>
      </c>
      <c r="BC37" s="6">
        <f>BB37*0.00405</f>
        <v>1.8981241284808799</v>
      </c>
      <c r="BD37" s="10">
        <f t="shared" si="20"/>
        <v>466.77450018778575</v>
      </c>
      <c r="BE37" s="1">
        <f t="shared" si="82"/>
        <v>470.02025906503911</v>
      </c>
      <c r="BF37" s="26">
        <v>13.446</v>
      </c>
      <c r="BG37" s="11">
        <f t="shared" si="21"/>
        <v>483.46625906503914</v>
      </c>
      <c r="BH37" s="6">
        <f>BG37*0.00405</f>
        <v>1.9580383492134084</v>
      </c>
      <c r="BI37" s="10">
        <f t="shared" si="22"/>
        <v>481.50822071582576</v>
      </c>
      <c r="BJ37" s="1">
        <f t="shared" si="83"/>
        <v>429.50059132486996</v>
      </c>
      <c r="BK37" s="26">
        <v>13.446</v>
      </c>
      <c r="BL37" s="11">
        <f t="shared" si="23"/>
        <v>442.94659132486998</v>
      </c>
      <c r="BM37" s="6">
        <f>BL37*0.00405</f>
        <v>1.7939336948657234</v>
      </c>
      <c r="BN37" s="10">
        <f t="shared" si="24"/>
        <v>441.15265763000428</v>
      </c>
      <c r="BO37" s="1">
        <f t="shared" si="84"/>
        <v>443.49142039110183</v>
      </c>
      <c r="BP37" s="26">
        <v>13.446</v>
      </c>
      <c r="BQ37" s="11">
        <f t="shared" si="25"/>
        <v>456.93742039110185</v>
      </c>
      <c r="BR37" s="6">
        <f>BQ37*0.00405</f>
        <v>1.8505965525839625</v>
      </c>
      <c r="BS37" s="10">
        <f t="shared" si="26"/>
        <v>455.08682383851789</v>
      </c>
      <c r="BT37" s="1">
        <f t="shared" si="85"/>
        <v>458.43437205385851</v>
      </c>
      <c r="BU37" s="26">
        <v>13.446</v>
      </c>
      <c r="BV37" s="11">
        <f t="shared" si="27"/>
        <v>471.88037205385854</v>
      </c>
      <c r="BW37" s="6">
        <f>BV37*0.00405</f>
        <v>1.9111155068181269</v>
      </c>
      <c r="BX37" s="10">
        <f t="shared" si="28"/>
        <v>469.9692565470404</v>
      </c>
      <c r="BY37" s="1">
        <f t="shared" si="86"/>
        <v>473.35707601711209</v>
      </c>
      <c r="BZ37" s="26">
        <v>13.446</v>
      </c>
      <c r="CA37" s="11">
        <f t="shared" si="29"/>
        <v>486.80307601711212</v>
      </c>
      <c r="CB37" s="6">
        <f>CA37*0.00405</f>
        <v>1.971552457869304</v>
      </c>
      <c r="CC37" s="10">
        <f t="shared" si="30"/>
        <v>484.83152355924284</v>
      </c>
      <c r="CD37" s="1">
        <f t="shared" si="87"/>
        <v>488.25955971649552</v>
      </c>
      <c r="CE37" s="26">
        <v>13.446</v>
      </c>
      <c r="CF37" s="11">
        <f t="shared" si="31"/>
        <v>501.70555971649554</v>
      </c>
      <c r="CG37" s="6">
        <f>CF37*0.00405</f>
        <v>2.031907516851807</v>
      </c>
      <c r="CH37" s="10">
        <f t="shared" si="32"/>
        <v>499.67365219964375</v>
      </c>
      <c r="CI37" s="1">
        <f t="shared" si="88"/>
        <v>507.09773219190822</v>
      </c>
      <c r="CJ37" s="26">
        <v>13.446</v>
      </c>
      <c r="CK37" s="11">
        <f t="shared" si="33"/>
        <v>520.54373219190825</v>
      </c>
      <c r="CL37" s="6">
        <f>CK37*0.00405</f>
        <v>2.1082021153772281</v>
      </c>
      <c r="CM37" s="10">
        <f t="shared" si="34"/>
        <v>518.43553007653099</v>
      </c>
      <c r="CN37" s="1">
        <f t="shared" si="89"/>
        <v>522.05344558863794</v>
      </c>
      <c r="CO37" s="26">
        <v>13.446</v>
      </c>
      <c r="CP37" s="11">
        <f t="shared" si="35"/>
        <v>535.49944558863797</v>
      </c>
      <c r="CQ37" s="6">
        <f>CP37*0.00405</f>
        <v>2.1687727546339834</v>
      </c>
      <c r="CR37" s="10">
        <f t="shared" si="36"/>
        <v>533.33067283400396</v>
      </c>
      <c r="CS37" s="1">
        <f t="shared" si="90"/>
        <v>536.99526512762213</v>
      </c>
      <c r="CT37" s="26">
        <v>13.446</v>
      </c>
      <c r="CU37" s="11">
        <f t="shared" si="37"/>
        <v>550.44126512762216</v>
      </c>
      <c r="CV37" s="6">
        <f>CU37*0.00405</f>
        <v>2.2292871237668694</v>
      </c>
      <c r="CW37" s="10">
        <f t="shared" si="38"/>
        <v>548.21197800385528</v>
      </c>
      <c r="CX37" s="1">
        <f t="shared" si="91"/>
        <v>550.95965452097914</v>
      </c>
      <c r="CY37" s="26">
        <v>13.446</v>
      </c>
      <c r="CZ37" s="11">
        <f t="shared" si="39"/>
        <v>564.40565452097917</v>
      </c>
      <c r="DA37" s="6">
        <f>CZ37*0.00405</f>
        <v>2.2858429008099654</v>
      </c>
      <c r="DB37" s="10">
        <f t="shared" si="40"/>
        <v>562.11981162016923</v>
      </c>
      <c r="DC37" s="1">
        <f t="shared" si="92"/>
        <v>567.31282535462606</v>
      </c>
      <c r="DD37" s="26">
        <v>13.446</v>
      </c>
      <c r="DE37" s="11">
        <f t="shared" si="93"/>
        <v>580.75882535462608</v>
      </c>
      <c r="DF37" s="6">
        <f>DE37*0.00405</f>
        <v>2.3520732426862354</v>
      </c>
      <c r="DG37" s="10">
        <f t="shared" si="94"/>
        <v>578.4067521119398</v>
      </c>
      <c r="DH37" s="1">
        <f t="shared" si="95"/>
        <v>577.92223367819281</v>
      </c>
      <c r="DI37" s="26">
        <v>13.446</v>
      </c>
      <c r="DJ37" s="11">
        <f t="shared" si="41"/>
        <v>591.36823367819284</v>
      </c>
      <c r="DK37" s="6">
        <f>DJ37*0.00405</f>
        <v>2.3950413463966806</v>
      </c>
      <c r="DL37" s="10">
        <f t="shared" si="42"/>
        <v>588.97319233179621</v>
      </c>
      <c r="DM37" s="1">
        <f t="shared" si="96"/>
        <v>593.33435596119898</v>
      </c>
      <c r="DN37" s="26">
        <v>13.446</v>
      </c>
      <c r="DO37" s="11">
        <f t="shared" si="43"/>
        <v>606.78035596119901</v>
      </c>
      <c r="DP37" s="6">
        <f>DO37*0.00405</f>
        <v>2.4574604416428558</v>
      </c>
      <c r="DQ37" s="10">
        <f t="shared" si="44"/>
        <v>604.32289551955614</v>
      </c>
      <c r="DR37" s="1">
        <f t="shared" si="97"/>
        <v>609.69647649108526</v>
      </c>
      <c r="DS37" s="26">
        <v>13.446</v>
      </c>
      <c r="DT37" s="11">
        <f t="shared" si="45"/>
        <v>623.14247649108529</v>
      </c>
      <c r="DU37" s="6">
        <f>DT37*0.00405</f>
        <v>2.5237270297888954</v>
      </c>
      <c r="DV37" s="10">
        <f t="shared" si="46"/>
        <v>620.61874946129637</v>
      </c>
      <c r="DW37" s="1">
        <f t="shared" si="98"/>
        <v>626.04665267298435</v>
      </c>
      <c r="DX37" s="26">
        <v>13.446</v>
      </c>
      <c r="DY37" s="11">
        <f t="shared" si="47"/>
        <v>639.49265267298438</v>
      </c>
      <c r="DZ37" s="6">
        <f>DY37*0.00405</f>
        <v>2.5899452433255865</v>
      </c>
      <c r="EA37" s="10">
        <f t="shared" si="48"/>
        <v>636.90270742965879</v>
      </c>
      <c r="EB37" s="1">
        <f t="shared" si="99"/>
        <v>642.38489322627083</v>
      </c>
      <c r="EC37" s="26">
        <v>13.446</v>
      </c>
      <c r="ED37" s="11">
        <f t="shared" si="49"/>
        <v>655.83089322627086</v>
      </c>
      <c r="EE37" s="6">
        <f>ED37*0.00405</f>
        <v>2.6561151175663968</v>
      </c>
      <c r="EF37" s="10">
        <f t="shared" si="50"/>
        <v>653.17477810870446</v>
      </c>
      <c r="EG37" s="1">
        <f t="shared" si="100"/>
        <v>644.36336931303606</v>
      </c>
      <c r="EH37" s="26">
        <v>13.446</v>
      </c>
      <c r="EI37" s="11">
        <f t="shared" si="51"/>
        <v>657.80936931303609</v>
      </c>
      <c r="EJ37" s="6">
        <f>EI37*0.00405</f>
        <v>2.6641279457177962</v>
      </c>
      <c r="EK37" s="10">
        <f t="shared" si="52"/>
        <v>655.14524136731825</v>
      </c>
      <c r="EL37" s="1">
        <f t="shared" si="101"/>
        <v>660.71950304154086</v>
      </c>
      <c r="EM37" s="26">
        <v>13.446</v>
      </c>
      <c r="EN37" s="11">
        <f t="shared" si="53"/>
        <v>674.16550304154089</v>
      </c>
      <c r="EO37" s="6">
        <f>EN37*0.00405</f>
        <v>2.7303702873182405</v>
      </c>
      <c r="EP37" s="10">
        <f t="shared" si="54"/>
        <v>671.43513275422265</v>
      </c>
      <c r="EQ37" s="1">
        <f t="shared" si="102"/>
        <v>677.06611750021557</v>
      </c>
      <c r="ER37" s="26">
        <v>13.446</v>
      </c>
      <c r="ES37" s="11">
        <f t="shared" si="55"/>
        <v>690.5121175002156</v>
      </c>
      <c r="ET37" s="6">
        <f>ES37*0.00405</f>
        <v>2.7965740758758728</v>
      </c>
      <c r="EU37" s="10">
        <f t="shared" si="56"/>
        <v>687.71554342433967</v>
      </c>
      <c r="EV37" s="1">
        <f t="shared" si="103"/>
        <v>692.44630367443449</v>
      </c>
      <c r="EW37" s="26">
        <v>13.446</v>
      </c>
      <c r="EX37" s="11">
        <f t="shared" si="57"/>
        <v>705.89230367443452</v>
      </c>
      <c r="EY37" s="6">
        <f>EX37*0.00405</f>
        <v>2.8588638298814595</v>
      </c>
      <c r="EZ37" s="10">
        <f t="shared" si="58"/>
        <v>703.03343984455307</v>
      </c>
      <c r="FA37" s="1">
        <f t="shared" si="104"/>
        <v>700.91606248474579</v>
      </c>
      <c r="FB37" s="26">
        <v>13.446</v>
      </c>
      <c r="FC37" s="11">
        <f t="shared" si="59"/>
        <v>714.36206248474582</v>
      </c>
      <c r="FD37" s="6">
        <f>FC37*0.00405</f>
        <v>2.8931663530632203</v>
      </c>
      <c r="FE37" s="10">
        <f t="shared" si="60"/>
        <v>711.46889613168264</v>
      </c>
      <c r="FF37" s="1">
        <f t="shared" si="105"/>
        <v>569.84086793411416</v>
      </c>
      <c r="FG37" s="26">
        <v>13.446</v>
      </c>
      <c r="FH37" s="11">
        <f t="shared" si="61"/>
        <v>583.28686793411418</v>
      </c>
      <c r="FI37" s="6">
        <f>FH37*0.00405</f>
        <v>2.3623118151331624</v>
      </c>
      <c r="FJ37" s="10">
        <f t="shared" si="62"/>
        <v>580.92455611898106</v>
      </c>
      <c r="FK37" s="1">
        <f t="shared" si="106"/>
        <v>578.39020109531896</v>
      </c>
      <c r="FL37" s="26">
        <v>13.446</v>
      </c>
      <c r="FM37" s="11">
        <f t="shared" si="63"/>
        <v>591.83620109531898</v>
      </c>
      <c r="FN37" s="6">
        <f>FM37*0.00405</f>
        <v>2.3969366144360418</v>
      </c>
      <c r="FO37" s="10">
        <f t="shared" si="64"/>
        <v>589.43926448088291</v>
      </c>
      <c r="FP37" s="1">
        <f t="shared" si="107"/>
        <v>586.93584949393153</v>
      </c>
      <c r="FQ37" s="26">
        <v>13.446</v>
      </c>
      <c r="FR37" s="11">
        <f t="shared" si="65"/>
        <v>600.38184949393155</v>
      </c>
      <c r="FS37" s="6">
        <f>FR37*0.00405</f>
        <v>2.4315464904504225</v>
      </c>
      <c r="FT37" s="10">
        <f t="shared" si="66"/>
        <v>597.95030300348117</v>
      </c>
      <c r="FU37" s="1">
        <f t="shared" si="108"/>
        <v>594.52310478245192</v>
      </c>
      <c r="FV37" s="26">
        <v>13.446</v>
      </c>
      <c r="FW37" s="11">
        <f t="shared" si="67"/>
        <v>607.96910478245195</v>
      </c>
      <c r="FX37" s="6">
        <f>FW37*0.00405</f>
        <v>2.4622748743689304</v>
      </c>
      <c r="FY37" s="10">
        <f t="shared" si="68"/>
        <v>605.50682990808298</v>
      </c>
      <c r="FZ37" s="1">
        <f t="shared" si="109"/>
        <v>558.24412722841521</v>
      </c>
      <c r="GA37" s="26">
        <v>13.446</v>
      </c>
      <c r="GB37" s="11">
        <f t="shared" si="69"/>
        <v>571.69012722841524</v>
      </c>
      <c r="GC37" s="6">
        <f>GB37*0.00405</f>
        <v>2.3153450152750814</v>
      </c>
      <c r="GD37" s="10">
        <f t="shared" si="70"/>
        <v>569.37478221314018</v>
      </c>
      <c r="GE37" s="1">
        <f t="shared" si="110"/>
        <v>558.24412722841521</v>
      </c>
    </row>
    <row r="38" spans="1:187" x14ac:dyDescent="0.3">
      <c r="A38">
        <v>52</v>
      </c>
      <c r="B38">
        <v>1232</v>
      </c>
      <c r="C38" s="26">
        <v>13.446</v>
      </c>
      <c r="D38">
        <f t="shared" si="0"/>
        <v>1245.4459999999999</v>
      </c>
      <c r="E38" s="6">
        <f>D38*0.00405</f>
        <v>5.0440562999999994</v>
      </c>
      <c r="F38" s="9">
        <f t="shared" si="1"/>
        <v>1240.4019436999999</v>
      </c>
      <c r="G38" s="4">
        <f t="shared" si="71"/>
        <v>1239.4059937</v>
      </c>
      <c r="H38" s="27">
        <v>13.446</v>
      </c>
      <c r="I38" s="11">
        <f t="shared" si="2"/>
        <v>1252.8519936999999</v>
      </c>
      <c r="J38" s="6">
        <f>I38*0.00405</f>
        <v>5.0740505744849989</v>
      </c>
      <c r="K38" s="10">
        <f t="shared" si="72"/>
        <v>1247.7779431255149</v>
      </c>
      <c r="L38" s="12">
        <f t="shared" si="73"/>
        <v>1254.4465970995227</v>
      </c>
      <c r="M38" s="27">
        <v>13.446</v>
      </c>
      <c r="N38" s="11">
        <f t="shared" si="3"/>
        <v>1267.8925970995226</v>
      </c>
      <c r="O38" s="6">
        <f>N38*0.00405</f>
        <v>5.1349650182530659</v>
      </c>
      <c r="P38" s="10">
        <f t="shared" si="4"/>
        <v>1262.7576320812695</v>
      </c>
      <c r="Q38" s="10">
        <f t="shared" si="74"/>
        <v>736.95891945495441</v>
      </c>
      <c r="R38" s="27">
        <v>13.446</v>
      </c>
      <c r="S38" s="11">
        <f t="shared" si="5"/>
        <v>750.40491945495444</v>
      </c>
      <c r="T38" s="6">
        <f>S38*0.00405</f>
        <v>3.0391399237925651</v>
      </c>
      <c r="U38" s="10">
        <f t="shared" si="6"/>
        <v>747.36577953116182</v>
      </c>
      <c r="V38" s="12">
        <f t="shared" si="75"/>
        <v>755.05828134186254</v>
      </c>
      <c r="W38" s="26">
        <v>13.446</v>
      </c>
      <c r="X38" s="11">
        <f t="shared" si="7"/>
        <v>768.50428134186257</v>
      </c>
      <c r="Y38" s="6">
        <f>X38*0.00405</f>
        <v>3.1124423394345433</v>
      </c>
      <c r="Z38" s="10">
        <f t="shared" si="8"/>
        <v>765.39183900242801</v>
      </c>
      <c r="AA38" s="10">
        <f t="shared" si="76"/>
        <v>772.1258554637119</v>
      </c>
      <c r="AB38" s="26">
        <v>13.446</v>
      </c>
      <c r="AC38" s="11">
        <f t="shared" si="9"/>
        <v>785.57185546371193</v>
      </c>
      <c r="AD38" s="6">
        <f>AC38*0.00405</f>
        <v>3.1815660146280331</v>
      </c>
      <c r="AE38" s="10">
        <f t="shared" si="10"/>
        <v>782.39028944908387</v>
      </c>
      <c r="AF38" s="1">
        <f t="shared" si="77"/>
        <v>790.13255247423695</v>
      </c>
      <c r="AG38" s="26">
        <v>13.446</v>
      </c>
      <c r="AH38" s="11">
        <f t="shared" si="11"/>
        <v>803.57855247423697</v>
      </c>
      <c r="AI38" s="6">
        <f>AH38*0.00405</f>
        <v>3.2544931375206594</v>
      </c>
      <c r="AJ38" s="10">
        <f t="shared" si="12"/>
        <v>800.32405933671635</v>
      </c>
      <c r="AK38" s="10">
        <f t="shared" si="78"/>
        <v>808.0918018381393</v>
      </c>
      <c r="AL38" s="26">
        <v>13.446</v>
      </c>
      <c r="AM38" s="11">
        <f t="shared" si="13"/>
        <v>821.53780183813933</v>
      </c>
      <c r="AN38" s="6">
        <f>AM38*0.00405</f>
        <v>3.3272280974444639</v>
      </c>
      <c r="AO38" s="10">
        <f t="shared" si="14"/>
        <v>818.21057374069483</v>
      </c>
      <c r="AP38" s="4">
        <f t="shared" si="79"/>
        <v>410.2955184408147</v>
      </c>
      <c r="AQ38" s="26">
        <v>13.446</v>
      </c>
      <c r="AR38" s="11">
        <f t="shared" si="15"/>
        <v>423.74151844081473</v>
      </c>
      <c r="AS38" s="6">
        <f>AR38*0.00405</f>
        <v>1.7161531496852995</v>
      </c>
      <c r="AT38" s="10">
        <f t="shared" si="16"/>
        <v>422.02536529112945</v>
      </c>
      <c r="AU38" s="10">
        <f t="shared" si="80"/>
        <v>429.48166233999325</v>
      </c>
      <c r="AV38" s="26">
        <v>13.446</v>
      </c>
      <c r="AW38" s="11">
        <f t="shared" si="17"/>
        <v>442.92766233999328</v>
      </c>
      <c r="AX38" s="6">
        <f>AW38*0.00405</f>
        <v>1.7938570324769727</v>
      </c>
      <c r="AY38" s="10">
        <f t="shared" si="18"/>
        <v>441.1338053075163</v>
      </c>
      <c r="AZ38" s="1">
        <f t="shared" si="81"/>
        <v>447.65841171349342</v>
      </c>
      <c r="BA38" s="26">
        <v>13.446</v>
      </c>
      <c r="BB38" s="11">
        <f t="shared" si="19"/>
        <v>461.10441171349345</v>
      </c>
      <c r="BC38" s="6">
        <f>BB38*0.00405</f>
        <v>1.8674728674396484</v>
      </c>
      <c r="BD38" s="10">
        <f t="shared" si="20"/>
        <v>459.23693884605382</v>
      </c>
      <c r="BE38" s="1">
        <f t="shared" si="82"/>
        <v>466.77450018778575</v>
      </c>
      <c r="BF38" s="26">
        <v>13.446</v>
      </c>
      <c r="BG38" s="11">
        <f t="shared" si="21"/>
        <v>480.22050018778577</v>
      </c>
      <c r="BH38" s="6">
        <f>BG38*0.00405</f>
        <v>1.9448930257605324</v>
      </c>
      <c r="BI38" s="10">
        <f t="shared" si="22"/>
        <v>478.27560716202527</v>
      </c>
      <c r="BJ38" s="1">
        <f t="shared" si="83"/>
        <v>481.50822071582576</v>
      </c>
      <c r="BK38" s="26">
        <v>13.446</v>
      </c>
      <c r="BL38" s="11">
        <f t="shared" si="23"/>
        <v>494.95422071582578</v>
      </c>
      <c r="BM38" s="6">
        <f>BL38*0.00405</f>
        <v>2.0045645938990941</v>
      </c>
      <c r="BN38" s="10">
        <f t="shared" si="24"/>
        <v>492.94965612192669</v>
      </c>
      <c r="BO38" s="1">
        <f t="shared" si="84"/>
        <v>441.15265763000428</v>
      </c>
      <c r="BP38" s="26">
        <v>13.446</v>
      </c>
      <c r="BQ38" s="11">
        <f t="shared" si="25"/>
        <v>454.59865763000431</v>
      </c>
      <c r="BR38" s="6">
        <f>BQ38*0.00405</f>
        <v>1.8411245634015174</v>
      </c>
      <c r="BS38" s="10">
        <f t="shared" si="26"/>
        <v>452.75753306660278</v>
      </c>
      <c r="BT38" s="1">
        <f t="shared" si="85"/>
        <v>455.08682383851789</v>
      </c>
      <c r="BU38" s="26">
        <v>13.446</v>
      </c>
      <c r="BV38" s="11">
        <f t="shared" si="27"/>
        <v>468.53282383851791</v>
      </c>
      <c r="BW38" s="6">
        <f>BV38*0.00405</f>
        <v>1.8975579365459974</v>
      </c>
      <c r="BX38" s="10">
        <f t="shared" si="28"/>
        <v>466.63526590197193</v>
      </c>
      <c r="BY38" s="1">
        <f t="shared" si="86"/>
        <v>469.9692565470404</v>
      </c>
      <c r="BZ38" s="26">
        <v>13.446</v>
      </c>
      <c r="CA38" s="11">
        <f t="shared" si="29"/>
        <v>483.41525654704043</v>
      </c>
      <c r="CB38" s="6">
        <f>CA38*0.00405</f>
        <v>1.9578317890155137</v>
      </c>
      <c r="CC38" s="10">
        <f t="shared" si="30"/>
        <v>481.4574247580249</v>
      </c>
      <c r="CD38" s="1">
        <f t="shared" si="87"/>
        <v>484.83152355924284</v>
      </c>
      <c r="CE38" s="26">
        <v>13.446</v>
      </c>
      <c r="CF38" s="11">
        <f t="shared" si="31"/>
        <v>498.27752355924287</v>
      </c>
      <c r="CG38" s="6">
        <f>CF38*0.00405</f>
        <v>2.0180239704149336</v>
      </c>
      <c r="CH38" s="10">
        <f t="shared" si="32"/>
        <v>496.25949958882791</v>
      </c>
      <c r="CI38" s="1">
        <f t="shared" si="88"/>
        <v>499.67365219964375</v>
      </c>
      <c r="CJ38" s="26">
        <v>13.446</v>
      </c>
      <c r="CK38" s="11">
        <f t="shared" si="33"/>
        <v>513.11965219964372</v>
      </c>
      <c r="CL38" s="6">
        <f>CK38*0.00405</f>
        <v>2.0781345914085572</v>
      </c>
      <c r="CM38" s="10">
        <f t="shared" si="34"/>
        <v>511.04151760823515</v>
      </c>
      <c r="CN38" s="1">
        <f t="shared" si="89"/>
        <v>518.43553007653099</v>
      </c>
      <c r="CO38" s="26">
        <v>13.446</v>
      </c>
      <c r="CP38" s="11">
        <f t="shared" si="35"/>
        <v>531.88153007653102</v>
      </c>
      <c r="CQ38" s="6">
        <f>CP38*0.00405</f>
        <v>2.1541201968099504</v>
      </c>
      <c r="CR38" s="10">
        <f t="shared" si="36"/>
        <v>529.72740987972111</v>
      </c>
      <c r="CS38" s="1">
        <f t="shared" si="90"/>
        <v>533.33067283400396</v>
      </c>
      <c r="CT38" s="26">
        <v>13.446</v>
      </c>
      <c r="CU38" s="11">
        <f t="shared" si="37"/>
        <v>546.77667283400399</v>
      </c>
      <c r="CV38" s="6">
        <f>CU38*0.00405</f>
        <v>2.214445524977716</v>
      </c>
      <c r="CW38" s="10">
        <f t="shared" si="38"/>
        <v>544.5622273090263</v>
      </c>
      <c r="CX38" s="1">
        <f t="shared" si="91"/>
        <v>548.21197800385528</v>
      </c>
      <c r="CY38" s="26">
        <v>13.446</v>
      </c>
      <c r="CZ38" s="11">
        <f t="shared" si="39"/>
        <v>561.65797800385531</v>
      </c>
      <c r="DA38" s="6">
        <f>CZ38*0.00405</f>
        <v>2.2747148109156137</v>
      </c>
      <c r="DB38" s="10">
        <f t="shared" si="40"/>
        <v>559.38326319293969</v>
      </c>
      <c r="DC38" s="1">
        <f t="shared" si="92"/>
        <v>562.11981162016923</v>
      </c>
      <c r="DD38" s="26">
        <v>13.446</v>
      </c>
      <c r="DE38" s="11">
        <f t="shared" si="93"/>
        <v>575.56581162016926</v>
      </c>
      <c r="DF38" s="6">
        <f>DE38*0.00405</f>
        <v>2.3310415370616853</v>
      </c>
      <c r="DG38" s="10">
        <f t="shared" si="94"/>
        <v>573.23477008310761</v>
      </c>
      <c r="DH38" s="1">
        <f t="shared" si="95"/>
        <v>578.4067521119398</v>
      </c>
      <c r="DI38" s="26">
        <v>13.446</v>
      </c>
      <c r="DJ38" s="11">
        <f t="shared" si="41"/>
        <v>591.85275211193982</v>
      </c>
      <c r="DK38" s="6">
        <f>DJ38*0.00405</f>
        <v>2.3970036460533564</v>
      </c>
      <c r="DL38" s="10">
        <f t="shared" si="42"/>
        <v>589.45574846588647</v>
      </c>
      <c r="DM38" s="1">
        <f t="shared" si="96"/>
        <v>588.97319233179621</v>
      </c>
      <c r="DN38" s="26">
        <v>13.446</v>
      </c>
      <c r="DO38" s="11">
        <f t="shared" si="43"/>
        <v>602.41919233179624</v>
      </c>
      <c r="DP38" s="6">
        <f>DO38*0.00405</f>
        <v>2.4397977289437747</v>
      </c>
      <c r="DQ38" s="10">
        <f t="shared" si="44"/>
        <v>599.97939460285249</v>
      </c>
      <c r="DR38" s="1">
        <f t="shared" si="97"/>
        <v>604.32289551955614</v>
      </c>
      <c r="DS38" s="26">
        <v>13.446</v>
      </c>
      <c r="DT38" s="11">
        <f t="shared" si="45"/>
        <v>617.76889551955617</v>
      </c>
      <c r="DU38" s="6">
        <f>DT38*0.00405</f>
        <v>2.5019640268542025</v>
      </c>
      <c r="DV38" s="10">
        <f t="shared" si="46"/>
        <v>615.26693149270193</v>
      </c>
      <c r="DW38" s="1">
        <f t="shared" si="98"/>
        <v>620.61874946129637</v>
      </c>
      <c r="DX38" s="26">
        <v>13.446</v>
      </c>
      <c r="DY38" s="11">
        <f t="shared" si="47"/>
        <v>634.0647494612964</v>
      </c>
      <c r="DZ38" s="6">
        <f>DY38*0.00405</f>
        <v>2.5679622353182503</v>
      </c>
      <c r="EA38" s="10">
        <f t="shared" si="48"/>
        <v>631.4967872259781</v>
      </c>
      <c r="EB38" s="1">
        <f t="shared" si="99"/>
        <v>636.90270742965879</v>
      </c>
      <c r="EC38" s="26">
        <v>13.446</v>
      </c>
      <c r="ED38" s="11">
        <f t="shared" si="49"/>
        <v>650.34870742965882</v>
      </c>
      <c r="EE38" s="6">
        <f>ED38*0.00405</f>
        <v>2.6339122650901179</v>
      </c>
      <c r="EF38" s="10">
        <f t="shared" si="50"/>
        <v>647.71479516456873</v>
      </c>
      <c r="EG38" s="1">
        <f t="shared" si="100"/>
        <v>653.17477810870446</v>
      </c>
      <c r="EH38" s="26">
        <v>13.446</v>
      </c>
      <c r="EI38" s="11">
        <f t="shared" si="51"/>
        <v>666.62077810870449</v>
      </c>
      <c r="EJ38" s="6">
        <f>EI38*0.00405</f>
        <v>2.6998141513402532</v>
      </c>
      <c r="EK38" s="10">
        <f t="shared" si="52"/>
        <v>663.92096395736428</v>
      </c>
      <c r="EL38" s="1">
        <f t="shared" si="101"/>
        <v>655.14524136731825</v>
      </c>
      <c r="EM38" s="26">
        <v>13.446</v>
      </c>
      <c r="EN38" s="11">
        <f t="shared" si="53"/>
        <v>668.59124136731828</v>
      </c>
      <c r="EO38" s="6">
        <f>EN38*0.00405</f>
        <v>2.7077945275376387</v>
      </c>
      <c r="EP38" s="10">
        <f t="shared" si="54"/>
        <v>665.88344683978062</v>
      </c>
      <c r="EQ38" s="1">
        <f t="shared" si="102"/>
        <v>671.43513275422265</v>
      </c>
      <c r="ER38" s="26">
        <v>13.446</v>
      </c>
      <c r="ES38" s="11">
        <f t="shared" si="55"/>
        <v>684.88113275422268</v>
      </c>
      <c r="ET38" s="6">
        <f>ES38*0.00405</f>
        <v>2.7737685876546019</v>
      </c>
      <c r="EU38" s="10">
        <f t="shared" si="56"/>
        <v>682.10736416656812</v>
      </c>
      <c r="EV38" s="1">
        <f t="shared" si="103"/>
        <v>687.71554342433967</v>
      </c>
      <c r="EW38" s="26">
        <v>13.446</v>
      </c>
      <c r="EX38" s="11">
        <f t="shared" si="57"/>
        <v>701.1615434243397</v>
      </c>
      <c r="EY38" s="6">
        <f>EX38*0.00405</f>
        <v>2.8397042508685755</v>
      </c>
      <c r="EZ38" s="10">
        <f t="shared" si="58"/>
        <v>698.32183917347118</v>
      </c>
      <c r="FA38" s="1">
        <f t="shared" si="104"/>
        <v>703.03343984455307</v>
      </c>
      <c r="FB38" s="26">
        <v>13.446</v>
      </c>
      <c r="FC38" s="11">
        <f t="shared" si="59"/>
        <v>716.4794398445531</v>
      </c>
      <c r="FD38" s="6">
        <f>FC38*0.00405</f>
        <v>2.9017417313704401</v>
      </c>
      <c r="FE38" s="10">
        <f t="shared" si="60"/>
        <v>713.57769811318269</v>
      </c>
      <c r="FF38" s="1">
        <f t="shared" si="105"/>
        <v>711.46889613168264</v>
      </c>
      <c r="FG38" s="26">
        <v>13.446</v>
      </c>
      <c r="FH38" s="11">
        <f t="shared" si="61"/>
        <v>724.91489613168267</v>
      </c>
      <c r="FI38" s="6">
        <f>FH38*0.00405</f>
        <v>2.9359053293333148</v>
      </c>
      <c r="FJ38" s="10">
        <f t="shared" si="62"/>
        <v>721.97899080234936</v>
      </c>
      <c r="FK38" s="1">
        <f t="shared" si="106"/>
        <v>580.92455611898106</v>
      </c>
      <c r="FL38" s="26">
        <v>13.446</v>
      </c>
      <c r="FM38" s="11">
        <f t="shared" si="63"/>
        <v>594.37055611898109</v>
      </c>
      <c r="FN38" s="6">
        <f>FM38*0.00405</f>
        <v>2.4072007522818732</v>
      </c>
      <c r="FO38" s="10">
        <f t="shared" si="64"/>
        <v>591.96335536669926</v>
      </c>
      <c r="FP38" s="1">
        <f t="shared" si="107"/>
        <v>589.43926448088291</v>
      </c>
      <c r="FQ38" s="26">
        <v>13.446</v>
      </c>
      <c r="FR38" s="11">
        <f t="shared" si="65"/>
        <v>602.88526448088294</v>
      </c>
      <c r="FS38" s="6">
        <f>FR38*0.00405</f>
        <v>2.4416853211475757</v>
      </c>
      <c r="FT38" s="10">
        <f t="shared" si="66"/>
        <v>600.44357915973535</v>
      </c>
      <c r="FU38" s="1">
        <f t="shared" si="108"/>
        <v>597.95030300348117</v>
      </c>
      <c r="FV38" s="26">
        <v>13.446</v>
      </c>
      <c r="FW38" s="11">
        <f t="shared" si="67"/>
        <v>611.39630300348119</v>
      </c>
      <c r="FX38" s="6">
        <f>FW38*0.00405</f>
        <v>2.4761550271640989</v>
      </c>
      <c r="FY38" s="10">
        <f t="shared" si="68"/>
        <v>608.92014797631714</v>
      </c>
      <c r="FZ38" s="1">
        <f t="shared" si="109"/>
        <v>605.50682990808298</v>
      </c>
      <c r="GA38" s="26">
        <v>13.446</v>
      </c>
      <c r="GB38" s="11">
        <f t="shared" si="69"/>
        <v>618.952829908083</v>
      </c>
      <c r="GC38" s="6">
        <f>GB38*0.00405</f>
        <v>2.5067589611277361</v>
      </c>
      <c r="GD38" s="10">
        <f t="shared" si="70"/>
        <v>616.44607094695527</v>
      </c>
      <c r="GE38" s="1">
        <f t="shared" si="110"/>
        <v>569.37478221314018</v>
      </c>
    </row>
    <row r="39" spans="1:187" x14ac:dyDescent="0.3">
      <c r="A39">
        <v>53</v>
      </c>
      <c r="B39">
        <v>1232</v>
      </c>
      <c r="C39" s="26">
        <v>13.446</v>
      </c>
      <c r="D39">
        <f t="shared" si="0"/>
        <v>1245.4459999999999</v>
      </c>
      <c r="E39" s="6">
        <f>D39*0.00405</f>
        <v>5.0440562999999994</v>
      </c>
      <c r="F39" s="9">
        <f t="shared" si="1"/>
        <v>1240.4019436999999</v>
      </c>
      <c r="G39" s="4">
        <f t="shared" si="71"/>
        <v>1240.4019436999999</v>
      </c>
      <c r="H39" s="27">
        <v>13.446</v>
      </c>
      <c r="I39" s="11">
        <f t="shared" si="2"/>
        <v>1253.8479436999999</v>
      </c>
      <c r="J39" s="6">
        <f>I39*0.00405</f>
        <v>5.0780841719849992</v>
      </c>
      <c r="K39" s="10">
        <f t="shared" si="72"/>
        <v>1248.7698595280149</v>
      </c>
      <c r="L39" s="12">
        <f t="shared" si="73"/>
        <v>1247.7779431255149</v>
      </c>
      <c r="M39" s="27">
        <v>13.446</v>
      </c>
      <c r="N39" s="11">
        <f t="shared" si="3"/>
        <v>1261.2239431255148</v>
      </c>
      <c r="O39" s="6">
        <f>N39*0.00405</f>
        <v>5.1079569696583347</v>
      </c>
      <c r="P39" s="10">
        <f t="shared" si="4"/>
        <v>1256.1159861558565</v>
      </c>
      <c r="Q39" s="10">
        <f t="shared" si="74"/>
        <v>1262.7576320812695</v>
      </c>
      <c r="R39" s="27">
        <v>13.446</v>
      </c>
      <c r="S39" s="11">
        <f t="shared" si="5"/>
        <v>1276.2036320812695</v>
      </c>
      <c r="T39" s="6">
        <f>S39*0.00405</f>
        <v>5.1686247099291407</v>
      </c>
      <c r="U39" s="10">
        <f t="shared" si="6"/>
        <v>1271.0350073713403</v>
      </c>
      <c r="V39" s="12">
        <f t="shared" si="75"/>
        <v>747.36577953116182</v>
      </c>
      <c r="W39" s="26">
        <v>13.446</v>
      </c>
      <c r="X39" s="11">
        <f t="shared" si="7"/>
        <v>760.81177953116185</v>
      </c>
      <c r="Y39" s="6">
        <f>X39*0.00405</f>
        <v>3.0812877071012053</v>
      </c>
      <c r="Z39" s="10">
        <f t="shared" si="8"/>
        <v>757.73049182406066</v>
      </c>
      <c r="AA39" s="10">
        <f t="shared" si="76"/>
        <v>765.39183900242801</v>
      </c>
      <c r="AB39" s="26">
        <v>13.446</v>
      </c>
      <c r="AC39" s="11">
        <f t="shared" si="9"/>
        <v>778.83783900242804</v>
      </c>
      <c r="AD39" s="6">
        <f>AC39*0.00405</f>
        <v>3.1542932479598336</v>
      </c>
      <c r="AE39" s="10">
        <f t="shared" si="10"/>
        <v>775.68354575446824</v>
      </c>
      <c r="AF39" s="1">
        <f t="shared" si="77"/>
        <v>782.39028944908387</v>
      </c>
      <c r="AG39" s="26">
        <v>13.446</v>
      </c>
      <c r="AH39" s="11">
        <f t="shared" si="11"/>
        <v>795.83628944908389</v>
      </c>
      <c r="AI39" s="6">
        <f>AH39*0.00405</f>
        <v>3.2231369722687897</v>
      </c>
      <c r="AJ39" s="10">
        <f t="shared" si="12"/>
        <v>792.61315247681512</v>
      </c>
      <c r="AK39" s="10">
        <f t="shared" si="78"/>
        <v>800.32405933671635</v>
      </c>
      <c r="AL39" s="26">
        <v>13.446</v>
      </c>
      <c r="AM39" s="11">
        <f t="shared" si="13"/>
        <v>813.77005933671637</v>
      </c>
      <c r="AN39" s="6">
        <f>AM39*0.00405</f>
        <v>3.2957687403137013</v>
      </c>
      <c r="AO39" s="10">
        <f t="shared" si="14"/>
        <v>810.47429059640262</v>
      </c>
      <c r="AP39" s="4">
        <f t="shared" si="79"/>
        <v>818.21057374069483</v>
      </c>
      <c r="AQ39" s="26">
        <v>13.446</v>
      </c>
      <c r="AR39" s="11">
        <f t="shared" si="15"/>
        <v>831.65657374069485</v>
      </c>
      <c r="AS39" s="6">
        <f>AR39*0.00405</f>
        <v>3.3682091236498142</v>
      </c>
      <c r="AT39" s="10">
        <f t="shared" si="16"/>
        <v>828.28836461704509</v>
      </c>
      <c r="AU39" s="10">
        <f t="shared" si="80"/>
        <v>422.02536529112945</v>
      </c>
      <c r="AV39" s="26">
        <v>13.446</v>
      </c>
      <c r="AW39" s="11">
        <f t="shared" si="17"/>
        <v>435.47136529112947</v>
      </c>
      <c r="AX39" s="6">
        <f>AW39*0.00405</f>
        <v>1.7636590294290744</v>
      </c>
      <c r="AY39" s="10">
        <f t="shared" si="18"/>
        <v>433.70770626170042</v>
      </c>
      <c r="AZ39" s="1">
        <f t="shared" si="81"/>
        <v>441.1338053075163</v>
      </c>
      <c r="BA39" s="26">
        <v>13.446</v>
      </c>
      <c r="BB39" s="11">
        <f t="shared" si="19"/>
        <v>454.57980530751632</v>
      </c>
      <c r="BC39" s="6">
        <f>BB39*0.00405</f>
        <v>1.841048211495441</v>
      </c>
      <c r="BD39" s="10">
        <f t="shared" si="20"/>
        <v>452.73875709602089</v>
      </c>
      <c r="BE39" s="1">
        <f t="shared" si="82"/>
        <v>459.23693884605382</v>
      </c>
      <c r="BF39" s="26">
        <v>13.446</v>
      </c>
      <c r="BG39" s="11">
        <f t="shared" si="21"/>
        <v>472.68293884605384</v>
      </c>
      <c r="BH39" s="6">
        <f>BG39*0.00405</f>
        <v>1.914365902326518</v>
      </c>
      <c r="BI39" s="10">
        <f t="shared" si="22"/>
        <v>470.76857294372735</v>
      </c>
      <c r="BJ39" s="1">
        <f t="shared" si="83"/>
        <v>478.27560716202527</v>
      </c>
      <c r="BK39" s="26">
        <v>13.446</v>
      </c>
      <c r="BL39" s="11">
        <f t="shared" si="23"/>
        <v>491.72160716202529</v>
      </c>
      <c r="BM39" s="6">
        <f>BL39*0.00405</f>
        <v>1.9914725090062024</v>
      </c>
      <c r="BN39" s="10">
        <f t="shared" si="24"/>
        <v>489.73013465301909</v>
      </c>
      <c r="BO39" s="1">
        <f t="shared" si="84"/>
        <v>492.94965612192669</v>
      </c>
      <c r="BP39" s="26">
        <v>13.446</v>
      </c>
      <c r="BQ39" s="11">
        <f t="shared" si="25"/>
        <v>506.39565612192672</v>
      </c>
      <c r="BR39" s="6">
        <f>BQ39*0.00405</f>
        <v>2.0509024072938029</v>
      </c>
      <c r="BS39" s="10">
        <f t="shared" si="26"/>
        <v>504.34475371463293</v>
      </c>
      <c r="BT39" s="1">
        <f t="shared" si="85"/>
        <v>452.75753306660278</v>
      </c>
      <c r="BU39" s="26">
        <v>13.446</v>
      </c>
      <c r="BV39" s="11">
        <f t="shared" si="27"/>
        <v>466.2035330666028</v>
      </c>
      <c r="BW39" s="6">
        <f>BV39*0.00405</f>
        <v>1.8881243089197413</v>
      </c>
      <c r="BX39" s="10">
        <f t="shared" si="28"/>
        <v>464.31540875768309</v>
      </c>
      <c r="BY39" s="1">
        <f t="shared" si="86"/>
        <v>466.63526590197193</v>
      </c>
      <c r="BZ39" s="26">
        <v>13.446</v>
      </c>
      <c r="CA39" s="11">
        <f t="shared" si="29"/>
        <v>480.08126590197196</v>
      </c>
      <c r="CB39" s="6">
        <f>CA39*0.00405</f>
        <v>1.9443291269029863</v>
      </c>
      <c r="CC39" s="10">
        <f t="shared" si="30"/>
        <v>478.13693677506899</v>
      </c>
      <c r="CD39" s="1">
        <f t="shared" si="87"/>
        <v>481.4574247580249</v>
      </c>
      <c r="CE39" s="26">
        <v>13.446</v>
      </c>
      <c r="CF39" s="11">
        <f t="shared" si="31"/>
        <v>494.90342475802493</v>
      </c>
      <c r="CG39" s="6">
        <f>CF39*0.00405</f>
        <v>2.0043588702700008</v>
      </c>
      <c r="CH39" s="10">
        <f t="shared" si="32"/>
        <v>492.89906588775494</v>
      </c>
      <c r="CI39" s="1">
        <f t="shared" si="88"/>
        <v>496.25949958882791</v>
      </c>
      <c r="CJ39" s="26">
        <v>13.446</v>
      </c>
      <c r="CK39" s="11">
        <f t="shared" si="33"/>
        <v>509.70549958882793</v>
      </c>
      <c r="CL39" s="6">
        <f>CK39*0.00405</f>
        <v>2.0643072733347529</v>
      </c>
      <c r="CM39" s="10">
        <f t="shared" si="34"/>
        <v>507.64119231549319</v>
      </c>
      <c r="CN39" s="1">
        <f t="shared" si="89"/>
        <v>511.04151760823515</v>
      </c>
      <c r="CO39" s="26">
        <v>13.446</v>
      </c>
      <c r="CP39" s="11">
        <f t="shared" si="35"/>
        <v>524.48751760823518</v>
      </c>
      <c r="CQ39" s="6">
        <f>CP39*0.00405</f>
        <v>2.1241744463133525</v>
      </c>
      <c r="CR39" s="10">
        <f t="shared" si="36"/>
        <v>522.36334316192188</v>
      </c>
      <c r="CS39" s="1">
        <f t="shared" si="90"/>
        <v>529.72740987972111</v>
      </c>
      <c r="CT39" s="26">
        <v>13.446</v>
      </c>
      <c r="CU39" s="11">
        <f t="shared" si="37"/>
        <v>543.17340987972113</v>
      </c>
      <c r="CV39" s="6">
        <f>CU39*0.00405</f>
        <v>2.1998523100128704</v>
      </c>
      <c r="CW39" s="10">
        <f t="shared" si="38"/>
        <v>540.9735575697083</v>
      </c>
      <c r="CX39" s="1">
        <f t="shared" si="91"/>
        <v>544.5622273090263</v>
      </c>
      <c r="CY39" s="26">
        <v>13.446</v>
      </c>
      <c r="CZ39" s="11">
        <f t="shared" si="39"/>
        <v>558.00822730902632</v>
      </c>
      <c r="DA39" s="6">
        <f>CZ39*0.00405</f>
        <v>2.2599333206015566</v>
      </c>
      <c r="DB39" s="10">
        <f t="shared" si="40"/>
        <v>555.74829398842473</v>
      </c>
      <c r="DC39" s="1">
        <f t="shared" si="92"/>
        <v>559.38326319293969</v>
      </c>
      <c r="DD39" s="26">
        <v>13.446</v>
      </c>
      <c r="DE39" s="11">
        <f t="shared" si="93"/>
        <v>572.82926319293972</v>
      </c>
      <c r="DF39" s="6">
        <f>DE39*0.00405</f>
        <v>2.3199585159314058</v>
      </c>
      <c r="DG39" s="10">
        <f t="shared" si="94"/>
        <v>570.50930467700834</v>
      </c>
      <c r="DH39" s="1">
        <f t="shared" si="95"/>
        <v>573.23477008310761</v>
      </c>
      <c r="DI39" s="26">
        <v>13.446</v>
      </c>
      <c r="DJ39" s="11">
        <f t="shared" si="41"/>
        <v>586.68077008310763</v>
      </c>
      <c r="DK39" s="6">
        <f>DJ39*0.00405</f>
        <v>2.3760571188365858</v>
      </c>
      <c r="DL39" s="10">
        <f t="shared" si="42"/>
        <v>584.30471296427106</v>
      </c>
      <c r="DM39" s="1">
        <f t="shared" si="96"/>
        <v>589.45574846588647</v>
      </c>
      <c r="DN39" s="26">
        <v>13.446</v>
      </c>
      <c r="DO39" s="11">
        <f t="shared" si="43"/>
        <v>602.9017484658865</v>
      </c>
      <c r="DP39" s="6">
        <f>DO39*0.00405</f>
        <v>2.4417520812868401</v>
      </c>
      <c r="DQ39" s="10">
        <f t="shared" si="44"/>
        <v>600.45999638459966</v>
      </c>
      <c r="DR39" s="1">
        <f t="shared" si="97"/>
        <v>599.97939460285249</v>
      </c>
      <c r="DS39" s="26">
        <v>13.446</v>
      </c>
      <c r="DT39" s="11">
        <f t="shared" si="45"/>
        <v>613.42539460285252</v>
      </c>
      <c r="DU39" s="6">
        <f>DT39*0.00405</f>
        <v>2.4843728481415526</v>
      </c>
      <c r="DV39" s="10">
        <f t="shared" si="46"/>
        <v>610.94102175471096</v>
      </c>
      <c r="DW39" s="1">
        <f t="shared" si="98"/>
        <v>615.26693149270193</v>
      </c>
      <c r="DX39" s="26">
        <v>13.446</v>
      </c>
      <c r="DY39" s="11">
        <f t="shared" si="47"/>
        <v>628.71293149270195</v>
      </c>
      <c r="DZ39" s="6">
        <f>DY39*0.00405</f>
        <v>2.5462873725454429</v>
      </c>
      <c r="EA39" s="10">
        <f t="shared" si="48"/>
        <v>626.16664412015655</v>
      </c>
      <c r="EB39" s="1">
        <f t="shared" si="99"/>
        <v>631.4967872259781</v>
      </c>
      <c r="EC39" s="26">
        <v>13.446</v>
      </c>
      <c r="ED39" s="11">
        <f t="shared" si="49"/>
        <v>644.94278722597812</v>
      </c>
      <c r="EE39" s="6">
        <f>ED39*0.00405</f>
        <v>2.6120182882652112</v>
      </c>
      <c r="EF39" s="10">
        <f t="shared" si="50"/>
        <v>642.33076893771295</v>
      </c>
      <c r="EG39" s="1">
        <f t="shared" si="100"/>
        <v>647.71479516456873</v>
      </c>
      <c r="EH39" s="26">
        <v>13.446</v>
      </c>
      <c r="EI39" s="11">
        <f t="shared" si="51"/>
        <v>661.16079516456875</v>
      </c>
      <c r="EJ39" s="6">
        <f>EI39*0.00405</f>
        <v>2.6777012204165032</v>
      </c>
      <c r="EK39" s="10">
        <f t="shared" si="52"/>
        <v>658.4830939441523</v>
      </c>
      <c r="EL39" s="1">
        <f t="shared" si="101"/>
        <v>663.92096395736428</v>
      </c>
      <c r="EM39" s="26">
        <v>13.446</v>
      </c>
      <c r="EN39" s="11">
        <f t="shared" si="53"/>
        <v>677.36696395736431</v>
      </c>
      <c r="EO39" s="6">
        <f>EN39*0.00405</f>
        <v>2.7433362040273255</v>
      </c>
      <c r="EP39" s="10">
        <f t="shared" si="54"/>
        <v>674.62362775333702</v>
      </c>
      <c r="EQ39" s="1">
        <f t="shared" si="102"/>
        <v>665.88344683978062</v>
      </c>
      <c r="ER39" s="26">
        <v>13.446</v>
      </c>
      <c r="ES39" s="11">
        <f t="shared" si="55"/>
        <v>679.32944683978064</v>
      </c>
      <c r="ET39" s="6">
        <f>ES39*0.00405</f>
        <v>2.7512842597011113</v>
      </c>
      <c r="EU39" s="10">
        <f t="shared" si="56"/>
        <v>676.57816258007949</v>
      </c>
      <c r="EV39" s="1">
        <f t="shared" si="103"/>
        <v>682.10736416656812</v>
      </c>
      <c r="EW39" s="26">
        <v>13.446</v>
      </c>
      <c r="EX39" s="11">
        <f t="shared" si="57"/>
        <v>695.55336416656814</v>
      </c>
      <c r="EY39" s="6">
        <f>EX39*0.00405</f>
        <v>2.8169911248746007</v>
      </c>
      <c r="EZ39" s="10">
        <f t="shared" si="58"/>
        <v>692.73637304169358</v>
      </c>
      <c r="FA39" s="1">
        <f t="shared" si="104"/>
        <v>698.32183917347118</v>
      </c>
      <c r="FB39" s="26">
        <v>13.446</v>
      </c>
      <c r="FC39" s="11">
        <f t="shared" si="59"/>
        <v>711.7678391734712</v>
      </c>
      <c r="FD39" s="6">
        <f>FC39*0.00405</f>
        <v>2.882659748652558</v>
      </c>
      <c r="FE39" s="10">
        <f t="shared" si="60"/>
        <v>708.8851794248186</v>
      </c>
      <c r="FF39" s="1">
        <f t="shared" si="105"/>
        <v>713.57769811318269</v>
      </c>
      <c r="FG39" s="26">
        <v>13.446</v>
      </c>
      <c r="FH39" s="11">
        <f t="shared" si="61"/>
        <v>727.02369811318272</v>
      </c>
      <c r="FI39" s="6">
        <f>FH39*0.00405</f>
        <v>2.9444459773583898</v>
      </c>
      <c r="FJ39" s="10">
        <f t="shared" si="62"/>
        <v>724.07925213582428</v>
      </c>
      <c r="FK39" s="1">
        <f t="shared" si="106"/>
        <v>721.97899080234936</v>
      </c>
      <c r="FL39" s="26">
        <v>13.446</v>
      </c>
      <c r="FM39" s="11">
        <f t="shared" si="63"/>
        <v>735.42499080234938</v>
      </c>
      <c r="FN39" s="6">
        <f>FM39*0.00405</f>
        <v>2.9784712127495148</v>
      </c>
      <c r="FO39" s="10">
        <f t="shared" si="64"/>
        <v>732.44651958959992</v>
      </c>
      <c r="FP39" s="1">
        <f t="shared" si="107"/>
        <v>591.96335536669926</v>
      </c>
      <c r="FQ39" s="26">
        <v>13.446</v>
      </c>
      <c r="FR39" s="11">
        <f t="shared" si="65"/>
        <v>605.40935536669929</v>
      </c>
      <c r="FS39" s="6">
        <f>FR39*0.00405</f>
        <v>2.451907889235132</v>
      </c>
      <c r="FT39" s="10">
        <f t="shared" si="66"/>
        <v>602.95744747746414</v>
      </c>
      <c r="FU39" s="1">
        <f t="shared" si="108"/>
        <v>600.44357915973535</v>
      </c>
      <c r="FV39" s="26">
        <v>13.446</v>
      </c>
      <c r="FW39" s="11">
        <f t="shared" si="67"/>
        <v>613.88957915973538</v>
      </c>
      <c r="FX39" s="6">
        <f>FW39*0.00405</f>
        <v>2.4862527955969282</v>
      </c>
      <c r="FY39" s="10">
        <f t="shared" si="68"/>
        <v>611.40332636413848</v>
      </c>
      <c r="FZ39" s="1">
        <f t="shared" si="109"/>
        <v>608.92014797631714</v>
      </c>
      <c r="GA39" s="26">
        <v>13.446</v>
      </c>
      <c r="GB39" s="11">
        <f t="shared" si="69"/>
        <v>622.36614797631717</v>
      </c>
      <c r="GC39" s="6">
        <f>GB39*0.00405</f>
        <v>2.5205828993040842</v>
      </c>
      <c r="GD39" s="10">
        <f t="shared" si="70"/>
        <v>619.84556507701313</v>
      </c>
      <c r="GE39" s="1">
        <f t="shared" si="110"/>
        <v>616.44607094695527</v>
      </c>
    </row>
    <row r="40" spans="1:187" x14ac:dyDescent="0.3">
      <c r="A40">
        <v>54</v>
      </c>
      <c r="B40">
        <v>1232</v>
      </c>
      <c r="C40" s="26">
        <v>13.446</v>
      </c>
      <c r="D40">
        <f t="shared" si="0"/>
        <v>1245.4459999999999</v>
      </c>
      <c r="E40" s="6">
        <f>D40*0.00405</f>
        <v>5.0440562999999994</v>
      </c>
      <c r="F40" s="9">
        <f t="shared" si="1"/>
        <v>1240.4019436999999</v>
      </c>
      <c r="G40" s="4">
        <f t="shared" si="71"/>
        <v>1240.4019436999999</v>
      </c>
      <c r="H40" s="27">
        <v>13.446</v>
      </c>
      <c r="I40" s="11">
        <f t="shared" si="2"/>
        <v>1253.8479436999999</v>
      </c>
      <c r="J40" s="6">
        <f>I40*0.00405</f>
        <v>5.0780841719849992</v>
      </c>
      <c r="K40" s="10">
        <f t="shared" si="72"/>
        <v>1248.7698595280149</v>
      </c>
      <c r="L40" s="12">
        <f t="shared" si="73"/>
        <v>1248.7698595280149</v>
      </c>
      <c r="M40" s="27">
        <v>13.446</v>
      </c>
      <c r="N40" s="11">
        <f t="shared" si="3"/>
        <v>1262.2158595280148</v>
      </c>
      <c r="O40" s="6">
        <f>N40*0.00405</f>
        <v>5.1119742310884595</v>
      </c>
      <c r="P40" s="10">
        <f t="shared" si="4"/>
        <v>1257.1038852969264</v>
      </c>
      <c r="Q40" s="10">
        <f t="shared" si="74"/>
        <v>1256.1159861558565</v>
      </c>
      <c r="R40" s="27">
        <v>13.446</v>
      </c>
      <c r="S40" s="11">
        <f t="shared" si="5"/>
        <v>1269.5619861558564</v>
      </c>
      <c r="T40" s="6">
        <f>S40*0.00405</f>
        <v>5.141726043931218</v>
      </c>
      <c r="U40" s="10">
        <f t="shared" si="6"/>
        <v>1264.4202601119252</v>
      </c>
      <c r="V40" s="12">
        <f t="shared" si="75"/>
        <v>1271.0350073713403</v>
      </c>
      <c r="W40" s="26">
        <v>13.446</v>
      </c>
      <c r="X40" s="11">
        <f t="shared" si="7"/>
        <v>1284.4810073713402</v>
      </c>
      <c r="Y40" s="6">
        <f>X40*0.00405</f>
        <v>5.2021480798539272</v>
      </c>
      <c r="Z40" s="10">
        <f t="shared" si="8"/>
        <v>1279.2788592914862</v>
      </c>
      <c r="AA40" s="10">
        <f t="shared" si="76"/>
        <v>757.73049182406066</v>
      </c>
      <c r="AB40" s="26">
        <v>13.446</v>
      </c>
      <c r="AC40" s="11">
        <f t="shared" si="9"/>
        <v>771.17649182406069</v>
      </c>
      <c r="AD40" s="6">
        <f>AC40*0.00405</f>
        <v>3.1232647918874457</v>
      </c>
      <c r="AE40" s="10">
        <f t="shared" si="10"/>
        <v>768.05322703217325</v>
      </c>
      <c r="AF40" s="1">
        <f t="shared" si="77"/>
        <v>775.68354575446824</v>
      </c>
      <c r="AG40" s="26">
        <v>13.446</v>
      </c>
      <c r="AH40" s="11">
        <f t="shared" si="11"/>
        <v>789.12954575446827</v>
      </c>
      <c r="AI40" s="6">
        <f>AH40*0.00405</f>
        <v>3.1959746603055965</v>
      </c>
      <c r="AJ40" s="10">
        <f t="shared" si="12"/>
        <v>785.93357109416263</v>
      </c>
      <c r="AK40" s="10">
        <f t="shared" si="78"/>
        <v>792.61315247681512</v>
      </c>
      <c r="AL40" s="26">
        <v>13.446</v>
      </c>
      <c r="AM40" s="11">
        <f t="shared" si="13"/>
        <v>806.05915247681514</v>
      </c>
      <c r="AN40" s="6">
        <f>AM40*0.00405</f>
        <v>3.2645395675311013</v>
      </c>
      <c r="AO40" s="10">
        <f t="shared" si="14"/>
        <v>802.79461290928407</v>
      </c>
      <c r="AP40" s="4">
        <f t="shared" si="79"/>
        <v>810.47429059640262</v>
      </c>
      <c r="AQ40" s="26">
        <v>13.446</v>
      </c>
      <c r="AR40" s="11">
        <f t="shared" si="15"/>
        <v>823.92029059640265</v>
      </c>
      <c r="AS40" s="6">
        <f>AR40*0.00405</f>
        <v>3.3368771769154306</v>
      </c>
      <c r="AT40" s="10">
        <f t="shared" si="16"/>
        <v>820.58341341948721</v>
      </c>
      <c r="AU40" s="10">
        <f t="shared" si="80"/>
        <v>828.28836461704509</v>
      </c>
      <c r="AV40" s="26">
        <v>13.446</v>
      </c>
      <c r="AW40" s="11">
        <f t="shared" si="17"/>
        <v>841.73436461704512</v>
      </c>
      <c r="AX40" s="6">
        <f>AW40*0.00405</f>
        <v>3.4090241766990323</v>
      </c>
      <c r="AY40" s="10">
        <f t="shared" si="18"/>
        <v>838.32534044034605</v>
      </c>
      <c r="AZ40" s="1">
        <f t="shared" si="81"/>
        <v>433.70770626170042</v>
      </c>
      <c r="BA40" s="26">
        <v>13.446</v>
      </c>
      <c r="BB40" s="11">
        <f t="shared" si="19"/>
        <v>447.15370626170045</v>
      </c>
      <c r="BC40" s="6">
        <f>BB40*0.00405</f>
        <v>1.8109725103598868</v>
      </c>
      <c r="BD40" s="10">
        <f t="shared" si="20"/>
        <v>445.34273375134057</v>
      </c>
      <c r="BE40" s="1">
        <f t="shared" si="82"/>
        <v>452.73875709602089</v>
      </c>
      <c r="BF40" s="26">
        <v>13.446</v>
      </c>
      <c r="BG40" s="11">
        <f t="shared" si="21"/>
        <v>466.18475709602092</v>
      </c>
      <c r="BH40" s="6">
        <f>BG40*0.00405</f>
        <v>1.8880482662388847</v>
      </c>
      <c r="BI40" s="10">
        <f t="shared" si="22"/>
        <v>464.29670882978201</v>
      </c>
      <c r="BJ40" s="1">
        <f t="shared" si="83"/>
        <v>470.76857294372735</v>
      </c>
      <c r="BK40" s="26">
        <v>13.446</v>
      </c>
      <c r="BL40" s="11">
        <f t="shared" si="23"/>
        <v>484.21457294372738</v>
      </c>
      <c r="BM40" s="6">
        <f>BL40*0.00405</f>
        <v>1.9610690204220957</v>
      </c>
      <c r="BN40" s="10">
        <f t="shared" si="24"/>
        <v>482.25350392330529</v>
      </c>
      <c r="BO40" s="1">
        <f t="shared" si="84"/>
        <v>489.73013465301909</v>
      </c>
      <c r="BP40" s="26">
        <v>13.446</v>
      </c>
      <c r="BQ40" s="11">
        <f t="shared" si="25"/>
        <v>503.17613465301912</v>
      </c>
      <c r="BR40" s="6">
        <f>BQ40*0.00405</f>
        <v>2.0378633453447272</v>
      </c>
      <c r="BS40" s="10">
        <f t="shared" si="26"/>
        <v>501.13827130767442</v>
      </c>
      <c r="BT40" s="1">
        <f t="shared" si="85"/>
        <v>504.34475371463293</v>
      </c>
      <c r="BU40" s="26">
        <v>13.446</v>
      </c>
      <c r="BV40" s="11">
        <f t="shared" si="27"/>
        <v>517.79075371463296</v>
      </c>
      <c r="BW40" s="6">
        <f>BV40*0.00405</f>
        <v>2.0970525525442634</v>
      </c>
      <c r="BX40" s="10">
        <f t="shared" si="28"/>
        <v>515.6937011620887</v>
      </c>
      <c r="BY40" s="1">
        <f t="shared" si="86"/>
        <v>464.31540875768309</v>
      </c>
      <c r="BZ40" s="26">
        <v>13.446</v>
      </c>
      <c r="CA40" s="11">
        <f t="shared" si="29"/>
        <v>477.76140875768311</v>
      </c>
      <c r="CB40" s="6">
        <f>CA40*0.00405</f>
        <v>1.9349337054686164</v>
      </c>
      <c r="CC40" s="10">
        <f t="shared" si="30"/>
        <v>475.82647505221451</v>
      </c>
      <c r="CD40" s="1">
        <f t="shared" si="87"/>
        <v>478.13693677506899</v>
      </c>
      <c r="CE40" s="26">
        <v>13.446</v>
      </c>
      <c r="CF40" s="11">
        <f t="shared" si="31"/>
        <v>491.58293677506902</v>
      </c>
      <c r="CG40" s="6">
        <f>CF40*0.00405</f>
        <v>1.9909108939390294</v>
      </c>
      <c r="CH40" s="10">
        <f t="shared" si="32"/>
        <v>489.59202588112998</v>
      </c>
      <c r="CI40" s="1">
        <f t="shared" si="88"/>
        <v>492.89906588775494</v>
      </c>
      <c r="CJ40" s="26">
        <v>13.446</v>
      </c>
      <c r="CK40" s="11">
        <f t="shared" si="33"/>
        <v>506.34506588775497</v>
      </c>
      <c r="CL40" s="6">
        <f>CK40*0.00405</f>
        <v>2.0506975168454074</v>
      </c>
      <c r="CM40" s="10">
        <f t="shared" si="34"/>
        <v>504.29436837090958</v>
      </c>
      <c r="CN40" s="1">
        <f t="shared" si="89"/>
        <v>507.64119231549319</v>
      </c>
      <c r="CO40" s="26">
        <v>13.446</v>
      </c>
      <c r="CP40" s="11">
        <f t="shared" si="35"/>
        <v>521.08719231549321</v>
      </c>
      <c r="CQ40" s="6">
        <f>CP40*0.00405</f>
        <v>2.1104031288777474</v>
      </c>
      <c r="CR40" s="10">
        <f t="shared" si="36"/>
        <v>518.97678918661552</v>
      </c>
      <c r="CS40" s="1">
        <f t="shared" si="90"/>
        <v>522.36334316192188</v>
      </c>
      <c r="CT40" s="26">
        <v>13.446</v>
      </c>
      <c r="CU40" s="11">
        <f t="shared" si="37"/>
        <v>535.8093431619219</v>
      </c>
      <c r="CV40" s="6">
        <f>CU40*0.00405</f>
        <v>2.1700278398057837</v>
      </c>
      <c r="CW40" s="10">
        <f t="shared" si="38"/>
        <v>533.63931532211609</v>
      </c>
      <c r="CX40" s="1">
        <f t="shared" si="91"/>
        <v>540.9735575697083</v>
      </c>
      <c r="CY40" s="26">
        <v>13.446</v>
      </c>
      <c r="CZ40" s="11">
        <f t="shared" si="39"/>
        <v>554.41955756970833</v>
      </c>
      <c r="DA40" s="6">
        <f>CZ40*0.00405</f>
        <v>2.2453992081573184</v>
      </c>
      <c r="DB40" s="10">
        <f t="shared" si="40"/>
        <v>552.17415836155101</v>
      </c>
      <c r="DC40" s="1">
        <f t="shared" si="92"/>
        <v>555.74829398842473</v>
      </c>
      <c r="DD40" s="26">
        <v>13.446</v>
      </c>
      <c r="DE40" s="11">
        <f t="shared" si="93"/>
        <v>569.19429398842476</v>
      </c>
      <c r="DF40" s="6">
        <f>DE40*0.00405</f>
        <v>2.30523689065312</v>
      </c>
      <c r="DG40" s="10">
        <f t="shared" si="94"/>
        <v>566.88905709777168</v>
      </c>
      <c r="DH40" s="1">
        <f t="shared" si="95"/>
        <v>570.50930467700834</v>
      </c>
      <c r="DI40" s="26">
        <v>13.446</v>
      </c>
      <c r="DJ40" s="11">
        <f t="shared" si="41"/>
        <v>583.95530467700837</v>
      </c>
      <c r="DK40" s="6">
        <f>DJ40*0.00405</f>
        <v>2.3650189839418836</v>
      </c>
      <c r="DL40" s="10">
        <f t="shared" si="42"/>
        <v>581.59028569306645</v>
      </c>
      <c r="DM40" s="1">
        <f t="shared" si="96"/>
        <v>584.30471296427106</v>
      </c>
      <c r="DN40" s="26">
        <v>13.446</v>
      </c>
      <c r="DO40" s="11">
        <f t="shared" si="43"/>
        <v>597.75071296427109</v>
      </c>
      <c r="DP40" s="6">
        <f>DO40*0.00405</f>
        <v>2.4208903875052976</v>
      </c>
      <c r="DQ40" s="10">
        <f t="shared" si="44"/>
        <v>595.32982257676576</v>
      </c>
      <c r="DR40" s="1">
        <f t="shared" si="97"/>
        <v>600.45999638459966</v>
      </c>
      <c r="DS40" s="26">
        <v>13.446</v>
      </c>
      <c r="DT40" s="11">
        <f t="shared" si="45"/>
        <v>613.90599638459969</v>
      </c>
      <c r="DU40" s="6">
        <f>DT40*0.00405</f>
        <v>2.4863192853576286</v>
      </c>
      <c r="DV40" s="10">
        <f t="shared" si="46"/>
        <v>611.41967709924211</v>
      </c>
      <c r="DW40" s="1">
        <f t="shared" si="98"/>
        <v>610.94102175471096</v>
      </c>
      <c r="DX40" s="26">
        <v>13.446</v>
      </c>
      <c r="DY40" s="11">
        <f t="shared" si="47"/>
        <v>624.38702175471099</v>
      </c>
      <c r="DZ40" s="6">
        <f>DY40*0.00405</f>
        <v>2.5287674381065792</v>
      </c>
      <c r="EA40" s="10">
        <f t="shared" si="48"/>
        <v>621.85825431660442</v>
      </c>
      <c r="EB40" s="1">
        <f t="shared" si="99"/>
        <v>626.16664412015655</v>
      </c>
      <c r="EC40" s="26">
        <v>13.446</v>
      </c>
      <c r="ED40" s="11">
        <f t="shared" si="49"/>
        <v>639.61264412015657</v>
      </c>
      <c r="EE40" s="6">
        <f>ED40*0.00405</f>
        <v>2.5904312086866339</v>
      </c>
      <c r="EF40" s="10">
        <f t="shared" si="50"/>
        <v>637.02221291146998</v>
      </c>
      <c r="EG40" s="1">
        <f t="shared" si="100"/>
        <v>642.33076893771295</v>
      </c>
      <c r="EH40" s="26">
        <v>13.446</v>
      </c>
      <c r="EI40" s="11">
        <f t="shared" si="51"/>
        <v>655.77676893771297</v>
      </c>
      <c r="EJ40" s="6">
        <f>EI40*0.00405</f>
        <v>2.6558959141977372</v>
      </c>
      <c r="EK40" s="10">
        <f t="shared" si="52"/>
        <v>653.12087302351529</v>
      </c>
      <c r="EL40" s="1">
        <f t="shared" si="101"/>
        <v>658.4830939441523</v>
      </c>
      <c r="EM40" s="26">
        <v>13.446</v>
      </c>
      <c r="EN40" s="11">
        <f t="shared" si="53"/>
        <v>671.92909394415233</v>
      </c>
      <c r="EO40" s="6">
        <f>EN40*0.00405</f>
        <v>2.721312830473817</v>
      </c>
      <c r="EP40" s="10">
        <f t="shared" si="54"/>
        <v>669.20778111367849</v>
      </c>
      <c r="EQ40" s="1">
        <f t="shared" si="102"/>
        <v>674.62362775333702</v>
      </c>
      <c r="ER40" s="26">
        <v>13.446</v>
      </c>
      <c r="ES40" s="11">
        <f t="shared" si="55"/>
        <v>688.06962775333704</v>
      </c>
      <c r="ET40" s="6">
        <f>ES40*0.00405</f>
        <v>2.7866819924010149</v>
      </c>
      <c r="EU40" s="10">
        <f t="shared" si="56"/>
        <v>685.28294576093606</v>
      </c>
      <c r="EV40" s="1">
        <f t="shared" si="103"/>
        <v>676.57816258007949</v>
      </c>
      <c r="EW40" s="26">
        <v>13.446</v>
      </c>
      <c r="EX40" s="11">
        <f t="shared" si="57"/>
        <v>690.02416258007952</v>
      </c>
      <c r="EY40" s="6">
        <f>EX40*0.00405</f>
        <v>2.7945978584493218</v>
      </c>
      <c r="EZ40" s="10">
        <f t="shared" si="58"/>
        <v>687.22956472163014</v>
      </c>
      <c r="FA40" s="1">
        <f t="shared" si="104"/>
        <v>692.73637304169358</v>
      </c>
      <c r="FB40" s="26">
        <v>13.446</v>
      </c>
      <c r="FC40" s="11">
        <f t="shared" si="59"/>
        <v>706.18237304169361</v>
      </c>
      <c r="FD40" s="6">
        <f>FC40*0.00405</f>
        <v>2.8600386108188589</v>
      </c>
      <c r="FE40" s="10">
        <f t="shared" si="60"/>
        <v>703.32233443087478</v>
      </c>
      <c r="FF40" s="1">
        <f t="shared" si="105"/>
        <v>708.8851794248186</v>
      </c>
      <c r="FG40" s="26">
        <v>13.446</v>
      </c>
      <c r="FH40" s="11">
        <f t="shared" si="61"/>
        <v>722.33117942481863</v>
      </c>
      <c r="FI40" s="6">
        <f>FH40*0.00405</f>
        <v>2.9254412766705151</v>
      </c>
      <c r="FJ40" s="10">
        <f t="shared" si="62"/>
        <v>719.40573814814809</v>
      </c>
      <c r="FK40" s="1">
        <f t="shared" si="106"/>
        <v>724.07925213582428</v>
      </c>
      <c r="FL40" s="26">
        <v>13.446</v>
      </c>
      <c r="FM40" s="11">
        <f t="shared" si="63"/>
        <v>737.5252521358243</v>
      </c>
      <c r="FN40" s="6">
        <f>FM40*0.00405</f>
        <v>2.9869772711500882</v>
      </c>
      <c r="FO40" s="10">
        <f t="shared" si="64"/>
        <v>734.53827486467424</v>
      </c>
      <c r="FP40" s="1">
        <f t="shared" si="107"/>
        <v>732.44651958959992</v>
      </c>
      <c r="FQ40" s="26">
        <v>13.446</v>
      </c>
      <c r="FR40" s="11">
        <f t="shared" si="65"/>
        <v>745.89251958959994</v>
      </c>
      <c r="FS40" s="6">
        <f>FR40*0.00405</f>
        <v>3.0208647043378796</v>
      </c>
      <c r="FT40" s="10">
        <f t="shared" si="66"/>
        <v>742.87165488526205</v>
      </c>
      <c r="FU40" s="1">
        <f t="shared" si="108"/>
        <v>602.95744747746414</v>
      </c>
      <c r="FV40" s="26">
        <v>13.446</v>
      </c>
      <c r="FW40" s="11">
        <f t="shared" si="67"/>
        <v>616.40344747746417</v>
      </c>
      <c r="FX40" s="6">
        <f>FW40*0.00405</f>
        <v>2.4964339622837297</v>
      </c>
      <c r="FY40" s="10">
        <f t="shared" si="68"/>
        <v>613.90701351518044</v>
      </c>
      <c r="FZ40" s="1">
        <f t="shared" si="109"/>
        <v>611.40332636413848</v>
      </c>
      <c r="GA40" s="26">
        <v>13.446</v>
      </c>
      <c r="GB40" s="11">
        <f t="shared" si="69"/>
        <v>624.84932636413851</v>
      </c>
      <c r="GC40" s="6">
        <f>GB40*0.00405</f>
        <v>2.5306397717747608</v>
      </c>
      <c r="GD40" s="10">
        <f t="shared" si="70"/>
        <v>622.31868659236375</v>
      </c>
      <c r="GE40" s="1">
        <f t="shared" si="110"/>
        <v>619.84556507701313</v>
      </c>
    </row>
    <row r="41" spans="1:187" x14ac:dyDescent="0.3">
      <c r="A41">
        <v>55</v>
      </c>
      <c r="B41">
        <v>1929</v>
      </c>
      <c r="C41" s="26">
        <v>13.446</v>
      </c>
      <c r="D41">
        <f t="shared" si="0"/>
        <v>1942.4459999999999</v>
      </c>
      <c r="E41" s="7">
        <f>D41*0.006667</f>
        <v>12.950287482</v>
      </c>
      <c r="F41" s="9">
        <f t="shared" si="1"/>
        <v>1929.4957125179999</v>
      </c>
      <c r="G41" s="4">
        <f t="shared" si="71"/>
        <v>1240.4019436999999</v>
      </c>
      <c r="H41" s="27">
        <v>13.446</v>
      </c>
      <c r="I41" s="11">
        <f t="shared" si="2"/>
        <v>1253.8479436999999</v>
      </c>
      <c r="J41" s="7">
        <f>I41*0.006667</f>
        <v>8.3594042406478994</v>
      </c>
      <c r="K41" s="10">
        <f t="shared" si="72"/>
        <v>1245.4885394593521</v>
      </c>
      <c r="L41" s="12">
        <f t="shared" si="73"/>
        <v>1248.7698595280149</v>
      </c>
      <c r="M41" s="27">
        <v>13.446</v>
      </c>
      <c r="N41" s="11">
        <f t="shared" si="3"/>
        <v>1262.2158595280148</v>
      </c>
      <c r="O41" s="7">
        <f>N41*0.006667</f>
        <v>8.4151931354732756</v>
      </c>
      <c r="P41" s="10">
        <f t="shared" si="4"/>
        <v>1253.8006663925414</v>
      </c>
      <c r="Q41" s="10">
        <f t="shared" si="74"/>
        <v>1257.1038852969264</v>
      </c>
      <c r="R41" s="27">
        <v>13.446</v>
      </c>
      <c r="S41" s="11">
        <f t="shared" si="5"/>
        <v>1270.5498852969263</v>
      </c>
      <c r="T41" s="7">
        <f>S41*0.006667</f>
        <v>8.4707560852746084</v>
      </c>
      <c r="U41" s="10">
        <f t="shared" si="6"/>
        <v>1262.0791292116517</v>
      </c>
      <c r="V41" s="12">
        <f t="shared" si="75"/>
        <v>1264.4202601119252</v>
      </c>
      <c r="W41" s="26">
        <v>13.446</v>
      </c>
      <c r="X41" s="11">
        <f t="shared" si="7"/>
        <v>1277.8662601119252</v>
      </c>
      <c r="Y41" s="7">
        <f>X41*0.006667</f>
        <v>8.519534356166206</v>
      </c>
      <c r="Z41" s="10">
        <f t="shared" si="8"/>
        <v>1269.3467257557591</v>
      </c>
      <c r="AA41" s="10">
        <f t="shared" si="76"/>
        <v>1279.2788592914862</v>
      </c>
      <c r="AB41" s="26">
        <v>13.446</v>
      </c>
      <c r="AC41" s="11">
        <f t="shared" si="9"/>
        <v>1292.7248592914862</v>
      </c>
      <c r="AD41" s="7">
        <f>AC41*0.006667</f>
        <v>8.6185966368963385</v>
      </c>
      <c r="AE41" s="10">
        <f t="shared" si="10"/>
        <v>1284.1062626545897</v>
      </c>
      <c r="AF41" s="1">
        <f t="shared" si="77"/>
        <v>768.05322703217325</v>
      </c>
      <c r="AG41" s="26">
        <v>13.446</v>
      </c>
      <c r="AH41" s="11">
        <f t="shared" si="11"/>
        <v>781.49922703217328</v>
      </c>
      <c r="AI41" s="7">
        <f>AH41*0.006667</f>
        <v>5.2102553466234998</v>
      </c>
      <c r="AJ41" s="10">
        <f t="shared" si="12"/>
        <v>776.28897168554977</v>
      </c>
      <c r="AK41" s="10">
        <f t="shared" si="78"/>
        <v>785.93357109416263</v>
      </c>
      <c r="AL41" s="26">
        <v>13.446</v>
      </c>
      <c r="AM41" s="11">
        <f t="shared" si="13"/>
        <v>799.37957109416266</v>
      </c>
      <c r="AN41" s="7">
        <f>AM41*0.006667</f>
        <v>5.3294636004847824</v>
      </c>
      <c r="AO41" s="10">
        <f t="shared" si="14"/>
        <v>794.05010749367784</v>
      </c>
      <c r="AP41" s="4">
        <f t="shared" si="79"/>
        <v>802.79461290928407</v>
      </c>
      <c r="AQ41" s="26">
        <v>13.446</v>
      </c>
      <c r="AR41" s="11">
        <f t="shared" si="15"/>
        <v>816.2406129092841</v>
      </c>
      <c r="AS41" s="7">
        <f>AR41*0.006667</f>
        <v>5.441876166266197</v>
      </c>
      <c r="AT41" s="10">
        <f t="shared" si="16"/>
        <v>810.79873674301791</v>
      </c>
      <c r="AU41" s="10">
        <f t="shared" si="80"/>
        <v>820.58341341948721</v>
      </c>
      <c r="AV41" s="26">
        <v>13.446</v>
      </c>
      <c r="AW41" s="11">
        <f t="shared" si="17"/>
        <v>834.02941341948724</v>
      </c>
      <c r="AX41" s="7">
        <f>AW41*0.006667</f>
        <v>5.5604740992677213</v>
      </c>
      <c r="AY41" s="10">
        <f t="shared" si="18"/>
        <v>828.46893932021953</v>
      </c>
      <c r="AZ41" s="1">
        <f t="shared" si="81"/>
        <v>838.32534044034605</v>
      </c>
      <c r="BA41" s="26">
        <v>13.446</v>
      </c>
      <c r="BB41" s="11">
        <f t="shared" si="19"/>
        <v>851.77134044034608</v>
      </c>
      <c r="BC41" s="7">
        <f>BB41*0.006667</f>
        <v>5.6787595267157878</v>
      </c>
      <c r="BD41" s="10">
        <f t="shared" si="20"/>
        <v>846.09258091363029</v>
      </c>
      <c r="BE41" s="1">
        <f t="shared" si="82"/>
        <v>445.34273375134057</v>
      </c>
      <c r="BF41" s="26">
        <v>13.446</v>
      </c>
      <c r="BG41" s="11">
        <f t="shared" si="21"/>
        <v>458.7887337513406</v>
      </c>
      <c r="BH41" s="7">
        <f>BG41*0.006667</f>
        <v>3.0587444879201877</v>
      </c>
      <c r="BI41" s="10">
        <f t="shared" si="22"/>
        <v>455.72998926342041</v>
      </c>
      <c r="BJ41" s="1">
        <f t="shared" si="83"/>
        <v>464.29670882978201</v>
      </c>
      <c r="BK41" s="26">
        <v>13.446</v>
      </c>
      <c r="BL41" s="11">
        <f t="shared" si="23"/>
        <v>477.74270882978203</v>
      </c>
      <c r="BM41" s="7">
        <f>BL41*0.006667</f>
        <v>3.185110639768157</v>
      </c>
      <c r="BN41" s="10">
        <f t="shared" si="24"/>
        <v>474.55759819001389</v>
      </c>
      <c r="BO41" s="1">
        <f t="shared" si="84"/>
        <v>482.25350392330529</v>
      </c>
      <c r="BP41" s="26">
        <v>13.446</v>
      </c>
      <c r="BQ41" s="11">
        <f t="shared" si="25"/>
        <v>495.69950392330531</v>
      </c>
      <c r="BR41" s="7">
        <f>BQ41*0.006667</f>
        <v>3.3048285926566767</v>
      </c>
      <c r="BS41" s="10">
        <f t="shared" si="26"/>
        <v>492.39467533064862</v>
      </c>
      <c r="BT41" s="1">
        <f t="shared" si="85"/>
        <v>501.13827130767442</v>
      </c>
      <c r="BU41" s="26">
        <v>13.446</v>
      </c>
      <c r="BV41" s="11">
        <f t="shared" si="27"/>
        <v>514.58427130767438</v>
      </c>
      <c r="BW41" s="7">
        <f>BV41*0.006667</f>
        <v>3.4307333368082653</v>
      </c>
      <c r="BX41" s="10">
        <f t="shared" si="28"/>
        <v>511.15353797086613</v>
      </c>
      <c r="BY41" s="1">
        <f t="shared" si="86"/>
        <v>515.6937011620887</v>
      </c>
      <c r="BZ41" s="26">
        <v>13.446</v>
      </c>
      <c r="CA41" s="11">
        <f t="shared" si="29"/>
        <v>529.13970116208873</v>
      </c>
      <c r="CB41" s="7">
        <f>CA41*0.006667</f>
        <v>3.5277743876476455</v>
      </c>
      <c r="CC41" s="10">
        <f t="shared" si="30"/>
        <v>525.61192677444103</v>
      </c>
      <c r="CD41" s="1">
        <f t="shared" si="87"/>
        <v>475.82647505221451</v>
      </c>
      <c r="CE41" s="26">
        <v>13.446</v>
      </c>
      <c r="CF41" s="11">
        <f t="shared" si="31"/>
        <v>489.27247505221453</v>
      </c>
      <c r="CG41" s="7">
        <f>CF41*0.006667</f>
        <v>3.2619795911731142</v>
      </c>
      <c r="CH41" s="10">
        <f t="shared" si="32"/>
        <v>486.01049546104144</v>
      </c>
      <c r="CI41" s="1">
        <f t="shared" si="88"/>
        <v>489.59202588112998</v>
      </c>
      <c r="CJ41" s="26">
        <v>13.446</v>
      </c>
      <c r="CK41" s="11">
        <f t="shared" si="33"/>
        <v>503.03802588113001</v>
      </c>
      <c r="CL41" s="7">
        <f>CK41*0.006667</f>
        <v>3.3537545185494939</v>
      </c>
      <c r="CM41" s="10">
        <f t="shared" si="34"/>
        <v>499.68427136258049</v>
      </c>
      <c r="CN41" s="1">
        <f t="shared" si="89"/>
        <v>504.29436837090958</v>
      </c>
      <c r="CO41" s="26">
        <v>13.446</v>
      </c>
      <c r="CP41" s="11">
        <f t="shared" si="35"/>
        <v>517.74036837090955</v>
      </c>
      <c r="CQ41" s="7">
        <f>CP41*0.006667</f>
        <v>3.4517750359288542</v>
      </c>
      <c r="CR41" s="10">
        <f t="shared" si="36"/>
        <v>514.28859333498065</v>
      </c>
      <c r="CS41" s="1">
        <f t="shared" si="90"/>
        <v>518.97678918661552</v>
      </c>
      <c r="CT41" s="26">
        <v>13.446</v>
      </c>
      <c r="CU41" s="11">
        <f t="shared" si="37"/>
        <v>532.42278918661555</v>
      </c>
      <c r="CV41" s="7">
        <f>CU41*0.006667</f>
        <v>3.5496627355071659</v>
      </c>
      <c r="CW41" s="10">
        <f t="shared" si="38"/>
        <v>528.87312645110842</v>
      </c>
      <c r="CX41" s="1">
        <f t="shared" si="91"/>
        <v>533.63931532211609</v>
      </c>
      <c r="CY41" s="26">
        <v>13.446</v>
      </c>
      <c r="CZ41" s="11">
        <f t="shared" si="39"/>
        <v>547.08531532211612</v>
      </c>
      <c r="DA41" s="7">
        <f>CZ41*0.006667</f>
        <v>3.6474177972525483</v>
      </c>
      <c r="DB41" s="10">
        <f t="shared" si="40"/>
        <v>543.43789752486362</v>
      </c>
      <c r="DC41" s="1">
        <f t="shared" si="92"/>
        <v>552.17415836155101</v>
      </c>
      <c r="DD41" s="26">
        <v>13.446</v>
      </c>
      <c r="DE41" s="11">
        <f t="shared" si="93"/>
        <v>565.62015836155103</v>
      </c>
      <c r="DF41" s="7">
        <f>DE41*0.006667</f>
        <v>3.7709895957964608</v>
      </c>
      <c r="DG41" s="10">
        <f t="shared" si="94"/>
        <v>561.8491687657546</v>
      </c>
      <c r="DH41" s="1">
        <f t="shared" si="95"/>
        <v>566.88905709777168</v>
      </c>
      <c r="DI41" s="26">
        <v>13.446</v>
      </c>
      <c r="DJ41" s="11">
        <f t="shared" si="41"/>
        <v>580.33505709777171</v>
      </c>
      <c r="DK41" s="7">
        <f>DJ41*0.006667</f>
        <v>3.869093825670844</v>
      </c>
      <c r="DL41" s="10">
        <f t="shared" si="42"/>
        <v>576.46596327210091</v>
      </c>
      <c r="DM41" s="1">
        <f t="shared" si="96"/>
        <v>581.59028569306645</v>
      </c>
      <c r="DN41" s="26">
        <v>13.446</v>
      </c>
      <c r="DO41" s="11">
        <f t="shared" si="43"/>
        <v>595.03628569306647</v>
      </c>
      <c r="DP41" s="7">
        <f>DO41*0.006667</f>
        <v>3.9671069167156743</v>
      </c>
      <c r="DQ41" s="10">
        <f t="shared" si="44"/>
        <v>591.06917877635078</v>
      </c>
      <c r="DR41" s="1">
        <f t="shared" si="97"/>
        <v>595.32982257676576</v>
      </c>
      <c r="DS41" s="26">
        <v>13.446</v>
      </c>
      <c r="DT41" s="11">
        <f t="shared" si="45"/>
        <v>608.77582257676579</v>
      </c>
      <c r="DU41" s="7">
        <f>DT41*0.006667</f>
        <v>4.0587084091192978</v>
      </c>
      <c r="DV41" s="10">
        <f t="shared" si="46"/>
        <v>604.71711416764651</v>
      </c>
      <c r="DW41" s="1">
        <f t="shared" si="98"/>
        <v>611.41967709924211</v>
      </c>
      <c r="DX41" s="26">
        <v>13.446</v>
      </c>
      <c r="DY41" s="11">
        <f t="shared" si="47"/>
        <v>624.86567709924213</v>
      </c>
      <c r="DZ41" s="7">
        <f>DY41*0.006667</f>
        <v>4.1659794692206473</v>
      </c>
      <c r="EA41" s="10">
        <f t="shared" si="48"/>
        <v>620.69969763002143</v>
      </c>
      <c r="EB41" s="1">
        <f t="shared" si="99"/>
        <v>621.85825431660442</v>
      </c>
      <c r="EC41" s="26">
        <v>13.446</v>
      </c>
      <c r="ED41" s="11">
        <f t="shared" si="49"/>
        <v>635.30425431660444</v>
      </c>
      <c r="EE41" s="7">
        <f>ED41*0.006667</f>
        <v>4.2355734635288016</v>
      </c>
      <c r="EF41" s="10">
        <f t="shared" si="50"/>
        <v>631.06868085307565</v>
      </c>
      <c r="EG41" s="1">
        <f t="shared" si="100"/>
        <v>637.02221291146998</v>
      </c>
      <c r="EH41" s="26">
        <v>13.446</v>
      </c>
      <c r="EI41" s="11">
        <f t="shared" si="51"/>
        <v>650.46821291147</v>
      </c>
      <c r="EJ41" s="7">
        <f>EI41*0.006667</f>
        <v>4.3366715754807705</v>
      </c>
      <c r="EK41" s="10">
        <f t="shared" si="52"/>
        <v>646.13154133598925</v>
      </c>
      <c r="EL41" s="1">
        <f t="shared" si="101"/>
        <v>653.12087302351529</v>
      </c>
      <c r="EM41" s="26">
        <v>13.446</v>
      </c>
      <c r="EN41" s="11">
        <f t="shared" si="53"/>
        <v>666.56687302351531</v>
      </c>
      <c r="EO41" s="7">
        <f>EN41*0.006667</f>
        <v>4.4440013424477769</v>
      </c>
      <c r="EP41" s="10">
        <f t="shared" si="54"/>
        <v>662.12287168106752</v>
      </c>
      <c r="EQ41" s="1">
        <f t="shared" si="102"/>
        <v>669.20778111367849</v>
      </c>
      <c r="ER41" s="26">
        <v>13.446</v>
      </c>
      <c r="ES41" s="11">
        <f t="shared" si="55"/>
        <v>682.65378111367852</v>
      </c>
      <c r="ET41" s="7">
        <f>ES41*0.006667</f>
        <v>4.5512527586848952</v>
      </c>
      <c r="EU41" s="10">
        <f t="shared" si="56"/>
        <v>678.10252835499364</v>
      </c>
      <c r="EV41" s="1">
        <f t="shared" si="103"/>
        <v>685.28294576093606</v>
      </c>
      <c r="EW41" s="26">
        <v>13.446</v>
      </c>
      <c r="EX41" s="11">
        <f t="shared" si="57"/>
        <v>698.72894576093609</v>
      </c>
      <c r="EY41" s="7">
        <f>EX41*0.006667</f>
        <v>4.6584258813881609</v>
      </c>
      <c r="EZ41" s="10">
        <f t="shared" si="58"/>
        <v>694.07051987954787</v>
      </c>
      <c r="FA41" s="1">
        <f t="shared" si="104"/>
        <v>687.22956472163014</v>
      </c>
      <c r="FB41" s="26">
        <v>13.446</v>
      </c>
      <c r="FC41" s="11">
        <f t="shared" si="59"/>
        <v>700.67556472163017</v>
      </c>
      <c r="FD41" s="7">
        <f>FC41*0.006667</f>
        <v>4.6714039899991082</v>
      </c>
      <c r="FE41" s="10">
        <f t="shared" si="60"/>
        <v>696.00416073163103</v>
      </c>
      <c r="FF41" s="1">
        <f t="shared" si="105"/>
        <v>703.32233443087478</v>
      </c>
      <c r="FG41" s="26">
        <v>13.446</v>
      </c>
      <c r="FH41" s="11">
        <f t="shared" si="61"/>
        <v>716.7683344308748</v>
      </c>
      <c r="FI41" s="7">
        <f>FH41*0.006667</f>
        <v>4.7786944856506421</v>
      </c>
      <c r="FJ41" s="10">
        <f t="shared" si="62"/>
        <v>711.98963994522421</v>
      </c>
      <c r="FK41" s="1">
        <f t="shared" si="106"/>
        <v>719.40573814814809</v>
      </c>
      <c r="FL41" s="26">
        <v>13.446</v>
      </c>
      <c r="FM41" s="11">
        <f t="shared" si="63"/>
        <v>732.85173814814812</v>
      </c>
      <c r="FN41" s="7">
        <f>FM41*0.006667</f>
        <v>4.8859225382337037</v>
      </c>
      <c r="FO41" s="10">
        <f t="shared" si="64"/>
        <v>727.96581560991444</v>
      </c>
      <c r="FP41" s="1">
        <f t="shared" si="107"/>
        <v>734.53827486467424</v>
      </c>
      <c r="FQ41" s="26">
        <v>13.446</v>
      </c>
      <c r="FR41" s="11">
        <f t="shared" si="65"/>
        <v>747.98427486467426</v>
      </c>
      <c r="FS41" s="7">
        <f>FR41*0.006667</f>
        <v>4.9868111605227838</v>
      </c>
      <c r="FT41" s="10">
        <f t="shared" si="66"/>
        <v>742.99746370415153</v>
      </c>
      <c r="FU41" s="1">
        <f t="shared" si="108"/>
        <v>742.87165488526205</v>
      </c>
      <c r="FV41" s="26">
        <v>13.446</v>
      </c>
      <c r="FW41" s="11">
        <f t="shared" si="67"/>
        <v>756.31765488526207</v>
      </c>
      <c r="FX41" s="7">
        <f>FW41*0.006667</f>
        <v>5.0423698051200425</v>
      </c>
      <c r="FY41" s="10">
        <f t="shared" si="68"/>
        <v>751.275285080142</v>
      </c>
      <c r="FZ41" s="1">
        <f t="shared" si="109"/>
        <v>613.90701351518044</v>
      </c>
      <c r="GA41" s="26">
        <v>13.446</v>
      </c>
      <c r="GB41" s="11">
        <f t="shared" si="69"/>
        <v>627.35301351518046</v>
      </c>
      <c r="GC41" s="7">
        <f>GB41*0.006667</f>
        <v>4.1825625411057086</v>
      </c>
      <c r="GD41" s="10">
        <f t="shared" si="70"/>
        <v>623.17045097407481</v>
      </c>
      <c r="GE41" s="1">
        <f t="shared" si="110"/>
        <v>622.31868659236375</v>
      </c>
    </row>
    <row r="42" spans="1:187" x14ac:dyDescent="0.3">
      <c r="A42">
        <v>56</v>
      </c>
      <c r="B42">
        <v>1928</v>
      </c>
      <c r="C42" s="26">
        <v>13.446</v>
      </c>
      <c r="D42">
        <f t="shared" si="0"/>
        <v>1941.4459999999999</v>
      </c>
      <c r="E42" s="7">
        <f>D42*0.006667</f>
        <v>12.943620482</v>
      </c>
      <c r="F42" s="9">
        <f t="shared" si="1"/>
        <v>1928.502379518</v>
      </c>
      <c r="G42" s="4">
        <f t="shared" si="71"/>
        <v>1929.4957125179999</v>
      </c>
      <c r="H42" s="27">
        <v>13.446</v>
      </c>
      <c r="I42" s="11">
        <f t="shared" si="2"/>
        <v>1942.9417125179998</v>
      </c>
      <c r="J42" s="7">
        <f>I42*0.006667</f>
        <v>12.953592397357506</v>
      </c>
      <c r="K42" s="10">
        <f t="shared" si="72"/>
        <v>1929.9881201206424</v>
      </c>
      <c r="L42" s="12">
        <f t="shared" si="73"/>
        <v>1245.4885394593521</v>
      </c>
      <c r="M42" s="27">
        <v>13.446</v>
      </c>
      <c r="N42" s="11">
        <f t="shared" si="3"/>
        <v>1258.934539459352</v>
      </c>
      <c r="O42" s="7">
        <f>N42*0.006667</f>
        <v>8.3933165745755005</v>
      </c>
      <c r="P42" s="10">
        <f t="shared" si="4"/>
        <v>1250.5412228847765</v>
      </c>
      <c r="Q42" s="10">
        <f t="shared" si="74"/>
        <v>1253.8006663925414</v>
      </c>
      <c r="R42" s="27">
        <v>13.446</v>
      </c>
      <c r="S42" s="11">
        <f t="shared" si="5"/>
        <v>1267.2466663925413</v>
      </c>
      <c r="T42" s="7">
        <f>S42*0.006667</f>
        <v>8.4487335248390725</v>
      </c>
      <c r="U42" s="10">
        <f t="shared" si="6"/>
        <v>1258.7979328677022</v>
      </c>
      <c r="V42" s="12">
        <f t="shared" si="75"/>
        <v>1262.0791292116517</v>
      </c>
      <c r="W42" s="26">
        <v>13.446</v>
      </c>
      <c r="X42" s="11">
        <f t="shared" si="7"/>
        <v>1275.5251292116516</v>
      </c>
      <c r="Y42" s="7">
        <f>X42*0.006667</f>
        <v>8.5039260364540805</v>
      </c>
      <c r="Z42" s="10">
        <f t="shared" si="8"/>
        <v>1267.0212031751976</v>
      </c>
      <c r="AA42" s="10">
        <f t="shared" si="76"/>
        <v>1269.3467257557591</v>
      </c>
      <c r="AB42" s="26">
        <v>13.446</v>
      </c>
      <c r="AC42" s="11">
        <f t="shared" si="9"/>
        <v>1282.792725755759</v>
      </c>
      <c r="AD42" s="7">
        <f>AC42*0.006667</f>
        <v>8.5523791026136458</v>
      </c>
      <c r="AE42" s="10">
        <f t="shared" si="10"/>
        <v>1274.2403466531453</v>
      </c>
      <c r="AF42" s="1">
        <f t="shared" si="77"/>
        <v>1284.1062626545897</v>
      </c>
      <c r="AG42" s="26">
        <v>13.446</v>
      </c>
      <c r="AH42" s="11">
        <f t="shared" si="11"/>
        <v>1297.5522626545896</v>
      </c>
      <c r="AI42" s="7">
        <f>AH42*0.006667</f>
        <v>8.6507809351181493</v>
      </c>
      <c r="AJ42" s="10">
        <f t="shared" si="12"/>
        <v>1288.9014817194716</v>
      </c>
      <c r="AK42" s="10">
        <f t="shared" si="78"/>
        <v>776.28897168554977</v>
      </c>
      <c r="AL42" s="26">
        <v>13.446</v>
      </c>
      <c r="AM42" s="11">
        <f t="shared" si="13"/>
        <v>789.73497168554979</v>
      </c>
      <c r="AN42" s="7">
        <f>AM42*0.006667</f>
        <v>5.2651630562275606</v>
      </c>
      <c r="AO42" s="10">
        <f t="shared" si="14"/>
        <v>784.46980862932219</v>
      </c>
      <c r="AP42" s="4">
        <f t="shared" si="79"/>
        <v>794.05010749367784</v>
      </c>
      <c r="AQ42" s="26">
        <v>13.446</v>
      </c>
      <c r="AR42" s="11">
        <f t="shared" si="15"/>
        <v>807.49610749367787</v>
      </c>
      <c r="AS42" s="7">
        <f>AR42*0.006667</f>
        <v>5.3835765486603506</v>
      </c>
      <c r="AT42" s="10">
        <f t="shared" si="16"/>
        <v>802.11253094501751</v>
      </c>
      <c r="AU42" s="10">
        <f t="shared" si="80"/>
        <v>810.79873674301791</v>
      </c>
      <c r="AV42" s="26">
        <v>13.446</v>
      </c>
      <c r="AW42" s="11">
        <f t="shared" si="17"/>
        <v>824.24473674301794</v>
      </c>
      <c r="AX42" s="7">
        <f>AW42*0.006667</f>
        <v>5.4952396598657005</v>
      </c>
      <c r="AY42" s="10">
        <f t="shared" si="18"/>
        <v>818.74949708315228</v>
      </c>
      <c r="AZ42" s="1">
        <f t="shared" si="81"/>
        <v>828.46893932021953</v>
      </c>
      <c r="BA42" s="26">
        <v>13.446</v>
      </c>
      <c r="BB42" s="11">
        <f t="shared" si="19"/>
        <v>841.91493932021956</v>
      </c>
      <c r="BC42" s="7">
        <f>BB42*0.006667</f>
        <v>5.6130469004479036</v>
      </c>
      <c r="BD42" s="10">
        <f t="shared" si="20"/>
        <v>836.30189241977166</v>
      </c>
      <c r="BE42" s="1">
        <f t="shared" si="82"/>
        <v>846.09258091363029</v>
      </c>
      <c r="BF42" s="26">
        <v>13.446</v>
      </c>
      <c r="BG42" s="11">
        <f t="shared" si="21"/>
        <v>859.53858091363031</v>
      </c>
      <c r="BH42" s="7">
        <f>BG42*0.006667</f>
        <v>5.7305437189511732</v>
      </c>
      <c r="BI42" s="10">
        <f t="shared" si="22"/>
        <v>853.80803719467917</v>
      </c>
      <c r="BJ42" s="1">
        <f t="shared" si="83"/>
        <v>455.72998926342041</v>
      </c>
      <c r="BK42" s="26">
        <v>13.446</v>
      </c>
      <c r="BL42" s="11">
        <f t="shared" si="23"/>
        <v>469.17598926342043</v>
      </c>
      <c r="BM42" s="7">
        <f>BL42*0.006667</f>
        <v>3.127996320419224</v>
      </c>
      <c r="BN42" s="10">
        <f t="shared" si="24"/>
        <v>466.04799294300119</v>
      </c>
      <c r="BO42" s="1">
        <f t="shared" si="84"/>
        <v>474.55759819001389</v>
      </c>
      <c r="BP42" s="26">
        <v>13.446</v>
      </c>
      <c r="BQ42" s="11">
        <f t="shared" si="25"/>
        <v>488.00359819001392</v>
      </c>
      <c r="BR42" s="7">
        <f>BQ42*0.006667</f>
        <v>3.253519989132823</v>
      </c>
      <c r="BS42" s="10">
        <f t="shared" si="26"/>
        <v>484.75007820088109</v>
      </c>
      <c r="BT42" s="1">
        <f t="shared" si="85"/>
        <v>492.39467533064862</v>
      </c>
      <c r="BU42" s="26">
        <v>13.446</v>
      </c>
      <c r="BV42" s="11">
        <f t="shared" si="27"/>
        <v>505.84067533064865</v>
      </c>
      <c r="BW42" s="7">
        <f>BV42*0.006667</f>
        <v>3.3724397824294345</v>
      </c>
      <c r="BX42" s="10">
        <f t="shared" si="28"/>
        <v>502.46823554821924</v>
      </c>
      <c r="BY42" s="1">
        <f t="shared" si="86"/>
        <v>511.15353797086613</v>
      </c>
      <c r="BZ42" s="26">
        <v>13.446</v>
      </c>
      <c r="CA42" s="11">
        <f t="shared" si="29"/>
        <v>524.59953797086609</v>
      </c>
      <c r="CB42" s="7">
        <f>CA42*0.006667</f>
        <v>3.4975051196517644</v>
      </c>
      <c r="CC42" s="10">
        <f t="shared" si="30"/>
        <v>521.10203285121429</v>
      </c>
      <c r="CD42" s="1">
        <f t="shared" si="87"/>
        <v>525.61192677444103</v>
      </c>
      <c r="CE42" s="26">
        <v>13.446</v>
      </c>
      <c r="CF42" s="11">
        <f t="shared" si="31"/>
        <v>539.05792677444106</v>
      </c>
      <c r="CG42" s="7">
        <f>CF42*0.006667</f>
        <v>3.5938991978051988</v>
      </c>
      <c r="CH42" s="10">
        <f t="shared" si="32"/>
        <v>535.46402757663589</v>
      </c>
      <c r="CI42" s="1">
        <f t="shared" si="88"/>
        <v>486.01049546104144</v>
      </c>
      <c r="CJ42" s="26">
        <v>13.446</v>
      </c>
      <c r="CK42" s="11">
        <f t="shared" si="33"/>
        <v>499.45649546104147</v>
      </c>
      <c r="CL42" s="7">
        <f>CK42*0.006667</f>
        <v>3.3298764552387636</v>
      </c>
      <c r="CM42" s="10">
        <f t="shared" si="34"/>
        <v>496.1266190058027</v>
      </c>
      <c r="CN42" s="1">
        <f t="shared" si="89"/>
        <v>499.68427136258049</v>
      </c>
      <c r="CO42" s="26">
        <v>13.446</v>
      </c>
      <c r="CP42" s="11">
        <f t="shared" si="35"/>
        <v>513.13027136258052</v>
      </c>
      <c r="CQ42" s="7">
        <f>CP42*0.006667</f>
        <v>3.4210395191743244</v>
      </c>
      <c r="CR42" s="10">
        <f t="shared" si="36"/>
        <v>509.7092318434062</v>
      </c>
      <c r="CS42" s="1">
        <f t="shared" si="90"/>
        <v>514.28859333498065</v>
      </c>
      <c r="CT42" s="26">
        <v>13.446</v>
      </c>
      <c r="CU42" s="11">
        <f t="shared" si="37"/>
        <v>527.73459333498067</v>
      </c>
      <c r="CV42" s="7">
        <f>CU42*0.006667</f>
        <v>3.5184065337643164</v>
      </c>
      <c r="CW42" s="10">
        <f t="shared" si="38"/>
        <v>524.21618680121639</v>
      </c>
      <c r="CX42" s="1">
        <f t="shared" si="91"/>
        <v>528.87312645110842</v>
      </c>
      <c r="CY42" s="26">
        <v>13.446</v>
      </c>
      <c r="CZ42" s="11">
        <f t="shared" si="39"/>
        <v>542.31912645110845</v>
      </c>
      <c r="DA42" s="7">
        <f>CZ42*0.006667</f>
        <v>3.6156416160495399</v>
      </c>
      <c r="DB42" s="10">
        <f t="shared" si="40"/>
        <v>538.70348483505893</v>
      </c>
      <c r="DC42" s="1">
        <f t="shared" si="92"/>
        <v>543.43789752486362</v>
      </c>
      <c r="DD42" s="26">
        <v>13.446</v>
      </c>
      <c r="DE42" s="11">
        <f t="shared" si="93"/>
        <v>556.88389752486364</v>
      </c>
      <c r="DF42" s="7">
        <f>DE42*0.006667</f>
        <v>3.7127449447982661</v>
      </c>
      <c r="DG42" s="10">
        <f t="shared" si="94"/>
        <v>553.17115258006538</v>
      </c>
      <c r="DH42" s="1">
        <f t="shared" si="95"/>
        <v>561.8491687657546</v>
      </c>
      <c r="DI42" s="26">
        <v>13.446</v>
      </c>
      <c r="DJ42" s="11">
        <f t="shared" si="41"/>
        <v>575.29516876575462</v>
      </c>
      <c r="DK42" s="7">
        <f>DJ42*0.006667</f>
        <v>3.8354928901612864</v>
      </c>
      <c r="DL42" s="10">
        <f t="shared" si="42"/>
        <v>571.45967587559335</v>
      </c>
      <c r="DM42" s="1">
        <f t="shared" si="96"/>
        <v>576.46596327210091</v>
      </c>
      <c r="DN42" s="26">
        <v>13.446</v>
      </c>
      <c r="DO42" s="11">
        <f t="shared" si="43"/>
        <v>589.91196327210093</v>
      </c>
      <c r="DP42" s="7">
        <f>DO42*0.006667</f>
        <v>3.9329430591350971</v>
      </c>
      <c r="DQ42" s="10">
        <f t="shared" si="44"/>
        <v>585.97902021296579</v>
      </c>
      <c r="DR42" s="1">
        <f t="shared" si="97"/>
        <v>591.06917877635078</v>
      </c>
      <c r="DS42" s="26">
        <v>13.446</v>
      </c>
      <c r="DT42" s="11">
        <f t="shared" si="45"/>
        <v>604.51517877635081</v>
      </c>
      <c r="DU42" s="7">
        <f>DT42*0.006667</f>
        <v>4.0303026969019307</v>
      </c>
      <c r="DV42" s="10">
        <f t="shared" si="46"/>
        <v>600.4848760794489</v>
      </c>
      <c r="DW42" s="1">
        <f t="shared" si="98"/>
        <v>604.71711416764651</v>
      </c>
      <c r="DX42" s="26">
        <v>13.446</v>
      </c>
      <c r="DY42" s="11">
        <f t="shared" si="47"/>
        <v>618.16311416764654</v>
      </c>
      <c r="DZ42" s="7">
        <f>DY42*0.006667</f>
        <v>4.1212934821556999</v>
      </c>
      <c r="EA42" s="10">
        <f t="shared" si="48"/>
        <v>614.04182068549085</v>
      </c>
      <c r="EB42" s="1">
        <f t="shared" si="99"/>
        <v>620.69969763002143</v>
      </c>
      <c r="EC42" s="26">
        <v>13.446</v>
      </c>
      <c r="ED42" s="11">
        <f t="shared" si="49"/>
        <v>634.14569763002146</v>
      </c>
      <c r="EE42" s="7">
        <f>ED42*0.006667</f>
        <v>4.2278493660993535</v>
      </c>
      <c r="EF42" s="10">
        <f t="shared" si="50"/>
        <v>629.91784826392211</v>
      </c>
      <c r="EG42" s="1">
        <f t="shared" si="100"/>
        <v>631.06868085307565</v>
      </c>
      <c r="EH42" s="26">
        <v>13.446</v>
      </c>
      <c r="EI42" s="11">
        <f t="shared" si="51"/>
        <v>644.51468085307567</v>
      </c>
      <c r="EJ42" s="7">
        <f>EI42*0.006667</f>
        <v>4.2969793772474558</v>
      </c>
      <c r="EK42" s="10">
        <f t="shared" si="52"/>
        <v>640.21770147582822</v>
      </c>
      <c r="EL42" s="1">
        <f t="shared" si="101"/>
        <v>646.13154133598925</v>
      </c>
      <c r="EM42" s="26">
        <v>13.446</v>
      </c>
      <c r="EN42" s="11">
        <f t="shared" si="53"/>
        <v>659.57754133598928</v>
      </c>
      <c r="EO42" s="7">
        <f>EN42*0.006667</f>
        <v>4.3974034680870409</v>
      </c>
      <c r="EP42" s="10">
        <f t="shared" si="54"/>
        <v>655.1801378679022</v>
      </c>
      <c r="EQ42" s="1">
        <f t="shared" si="102"/>
        <v>662.12287168106752</v>
      </c>
      <c r="ER42" s="26">
        <v>13.446</v>
      </c>
      <c r="ES42" s="11">
        <f t="shared" si="55"/>
        <v>675.56887168106755</v>
      </c>
      <c r="ET42" s="7">
        <f>ES42*0.006667</f>
        <v>4.5040176674976777</v>
      </c>
      <c r="EU42" s="10">
        <f t="shared" si="56"/>
        <v>671.06485401356986</v>
      </c>
      <c r="EV42" s="1">
        <f t="shared" si="103"/>
        <v>678.10252835499364</v>
      </c>
      <c r="EW42" s="26">
        <v>13.446</v>
      </c>
      <c r="EX42" s="11">
        <f t="shared" si="57"/>
        <v>691.54852835499366</v>
      </c>
      <c r="EY42" s="7">
        <f>EX42*0.006667</f>
        <v>4.6105540385427428</v>
      </c>
      <c r="EZ42" s="10">
        <f t="shared" si="58"/>
        <v>686.93797431645089</v>
      </c>
      <c r="FA42" s="1">
        <f t="shared" si="104"/>
        <v>694.07051987954787</v>
      </c>
      <c r="FB42" s="26">
        <v>13.446</v>
      </c>
      <c r="FC42" s="11">
        <f t="shared" si="59"/>
        <v>707.5165198795479</v>
      </c>
      <c r="FD42" s="7">
        <f>FC42*0.006667</f>
        <v>4.7170126380369464</v>
      </c>
      <c r="FE42" s="10">
        <f t="shared" si="60"/>
        <v>702.79950724151092</v>
      </c>
      <c r="FF42" s="1">
        <f t="shared" si="105"/>
        <v>696.00416073163103</v>
      </c>
      <c r="FG42" s="26">
        <v>13.446</v>
      </c>
      <c r="FH42" s="11">
        <f t="shared" si="61"/>
        <v>709.45016073163106</v>
      </c>
      <c r="FI42" s="7">
        <f>FH42*0.006667</f>
        <v>4.729904221597784</v>
      </c>
      <c r="FJ42" s="10">
        <f t="shared" si="62"/>
        <v>704.72025651003332</v>
      </c>
      <c r="FK42" s="1">
        <f t="shared" si="106"/>
        <v>711.98963994522421</v>
      </c>
      <c r="FL42" s="26">
        <v>13.446</v>
      </c>
      <c r="FM42" s="11">
        <f t="shared" si="63"/>
        <v>725.43563994522424</v>
      </c>
      <c r="FN42" s="7">
        <f>FM42*0.006667</f>
        <v>4.8364794115148104</v>
      </c>
      <c r="FO42" s="10">
        <f t="shared" si="64"/>
        <v>720.59916053370944</v>
      </c>
      <c r="FP42" s="1">
        <f t="shared" si="107"/>
        <v>727.96581560991444</v>
      </c>
      <c r="FQ42" s="26">
        <v>13.446</v>
      </c>
      <c r="FR42" s="11">
        <f t="shared" si="65"/>
        <v>741.41181560991447</v>
      </c>
      <c r="FS42" s="7">
        <f>FR42*0.006667</f>
        <v>4.9429925746713002</v>
      </c>
      <c r="FT42" s="10">
        <f t="shared" si="66"/>
        <v>736.46882303524319</v>
      </c>
      <c r="FU42" s="1">
        <f t="shared" si="108"/>
        <v>742.99746370415153</v>
      </c>
      <c r="FV42" s="26">
        <v>13.446</v>
      </c>
      <c r="FW42" s="11">
        <f t="shared" si="67"/>
        <v>756.44346370415155</v>
      </c>
      <c r="FX42" s="7">
        <f>FW42*0.006667</f>
        <v>5.0432085725155789</v>
      </c>
      <c r="FY42" s="10">
        <f t="shared" si="68"/>
        <v>751.40025513163596</v>
      </c>
      <c r="FZ42" s="1">
        <f t="shared" si="109"/>
        <v>751.275285080142</v>
      </c>
      <c r="GA42" s="26">
        <v>13.446</v>
      </c>
      <c r="GB42" s="11">
        <f t="shared" si="69"/>
        <v>764.72128508014202</v>
      </c>
      <c r="GC42" s="7">
        <f>GB42*0.006667</f>
        <v>5.0983968076293067</v>
      </c>
      <c r="GD42" s="10">
        <f t="shared" si="70"/>
        <v>759.62288827251268</v>
      </c>
      <c r="GE42" s="1">
        <f t="shared" si="110"/>
        <v>623.17045097407481</v>
      </c>
    </row>
    <row r="43" spans="1:187" x14ac:dyDescent="0.3">
      <c r="A43">
        <v>57</v>
      </c>
      <c r="B43">
        <v>1928</v>
      </c>
      <c r="C43" s="26">
        <v>13.446</v>
      </c>
      <c r="D43">
        <f t="shared" si="0"/>
        <v>1941.4459999999999</v>
      </c>
      <c r="E43" s="7">
        <f>D43*0.006667</f>
        <v>12.943620482</v>
      </c>
      <c r="F43" s="9">
        <f t="shared" si="1"/>
        <v>1928.502379518</v>
      </c>
      <c r="G43" s="4">
        <f t="shared" si="71"/>
        <v>1928.502379518</v>
      </c>
      <c r="H43" s="27">
        <v>13.446</v>
      </c>
      <c r="I43" s="11">
        <f t="shared" si="2"/>
        <v>1941.9483795179999</v>
      </c>
      <c r="J43" s="7">
        <f>I43*0.006667</f>
        <v>12.946969846246505</v>
      </c>
      <c r="K43" s="10">
        <f t="shared" si="72"/>
        <v>1929.0014096717534</v>
      </c>
      <c r="L43" s="12">
        <f t="shared" si="73"/>
        <v>1929.9881201206424</v>
      </c>
      <c r="M43" s="27">
        <v>13.446</v>
      </c>
      <c r="N43" s="11">
        <f t="shared" si="3"/>
        <v>1943.4341201206423</v>
      </c>
      <c r="O43" s="7">
        <f>N43*0.006667</f>
        <v>12.956875278844322</v>
      </c>
      <c r="P43" s="10">
        <f t="shared" si="4"/>
        <v>1930.477244841798</v>
      </c>
      <c r="Q43" s="10">
        <f t="shared" si="74"/>
        <v>1250.5412228847765</v>
      </c>
      <c r="R43" s="27">
        <v>13.446</v>
      </c>
      <c r="S43" s="11">
        <f t="shared" si="5"/>
        <v>1263.9872228847764</v>
      </c>
      <c r="T43" s="7">
        <f>S43*0.006667</f>
        <v>8.4270028149728056</v>
      </c>
      <c r="U43" s="10">
        <f t="shared" si="6"/>
        <v>1255.5602200698036</v>
      </c>
      <c r="V43" s="12">
        <f t="shared" si="75"/>
        <v>1258.7979328677022</v>
      </c>
      <c r="W43" s="26">
        <v>13.446</v>
      </c>
      <c r="X43" s="11">
        <f t="shared" si="7"/>
        <v>1272.2439328677021</v>
      </c>
      <c r="Y43" s="7">
        <f>X43*0.006667</f>
        <v>8.4820503004289698</v>
      </c>
      <c r="Z43" s="10">
        <f t="shared" si="8"/>
        <v>1263.7618825672732</v>
      </c>
      <c r="AA43" s="10">
        <f t="shared" si="76"/>
        <v>1267.0212031751976</v>
      </c>
      <c r="AB43" s="26">
        <v>13.446</v>
      </c>
      <c r="AC43" s="11">
        <f t="shared" si="9"/>
        <v>1280.4672031751975</v>
      </c>
      <c r="AD43" s="7">
        <f>AC43*0.006667</f>
        <v>8.5368748435690414</v>
      </c>
      <c r="AE43" s="10">
        <f t="shared" si="10"/>
        <v>1271.9303283316285</v>
      </c>
      <c r="AF43" s="1">
        <f t="shared" si="77"/>
        <v>1274.2403466531453</v>
      </c>
      <c r="AG43" s="26">
        <v>13.446</v>
      </c>
      <c r="AH43" s="11">
        <f t="shared" si="11"/>
        <v>1287.6863466531452</v>
      </c>
      <c r="AI43" s="7">
        <f>AH43*0.006667</f>
        <v>8.5850048731365192</v>
      </c>
      <c r="AJ43" s="10">
        <f t="shared" si="12"/>
        <v>1279.1013417800086</v>
      </c>
      <c r="AK43" s="10">
        <f t="shared" si="78"/>
        <v>1288.9014817194716</v>
      </c>
      <c r="AL43" s="26">
        <v>13.446</v>
      </c>
      <c r="AM43" s="11">
        <f t="shared" si="13"/>
        <v>1302.3474817194715</v>
      </c>
      <c r="AN43" s="7">
        <f>AM43*0.006667</f>
        <v>8.6827506606237161</v>
      </c>
      <c r="AO43" s="10">
        <f t="shared" si="14"/>
        <v>1293.6647310588478</v>
      </c>
      <c r="AP43" s="4">
        <f t="shared" si="79"/>
        <v>784.46980862932219</v>
      </c>
      <c r="AQ43" s="26">
        <v>13.446</v>
      </c>
      <c r="AR43" s="11">
        <f t="shared" si="15"/>
        <v>797.91580862932221</v>
      </c>
      <c r="AS43" s="7">
        <f>AR43*0.006667</f>
        <v>5.3197046961316916</v>
      </c>
      <c r="AT43" s="10">
        <f t="shared" si="16"/>
        <v>792.59610393319053</v>
      </c>
      <c r="AU43" s="10">
        <f t="shared" si="80"/>
        <v>802.11253094501751</v>
      </c>
      <c r="AV43" s="26">
        <v>13.446</v>
      </c>
      <c r="AW43" s="11">
        <f t="shared" si="17"/>
        <v>815.55853094501754</v>
      </c>
      <c r="AX43" s="7">
        <f>AW43*0.006667</f>
        <v>5.4373287258104321</v>
      </c>
      <c r="AY43" s="10">
        <f t="shared" si="18"/>
        <v>810.12120221920713</v>
      </c>
      <c r="AZ43" s="1">
        <f t="shared" si="81"/>
        <v>818.74949708315228</v>
      </c>
      <c r="BA43" s="26">
        <v>13.446</v>
      </c>
      <c r="BB43" s="11">
        <f t="shared" si="19"/>
        <v>832.1954970831523</v>
      </c>
      <c r="BC43" s="7">
        <f>BB43*0.006667</f>
        <v>5.5482473790533762</v>
      </c>
      <c r="BD43" s="10">
        <f t="shared" si="20"/>
        <v>826.64724970409895</v>
      </c>
      <c r="BE43" s="1">
        <f t="shared" si="82"/>
        <v>836.30189241977166</v>
      </c>
      <c r="BF43" s="26">
        <v>13.446</v>
      </c>
      <c r="BG43" s="11">
        <f t="shared" si="21"/>
        <v>849.74789241977169</v>
      </c>
      <c r="BH43" s="7">
        <f>BG43*0.006667</f>
        <v>5.6652691987626183</v>
      </c>
      <c r="BI43" s="10">
        <f t="shared" si="22"/>
        <v>844.08262322100904</v>
      </c>
      <c r="BJ43" s="1">
        <f t="shared" si="83"/>
        <v>853.80803719467917</v>
      </c>
      <c r="BK43" s="26">
        <v>13.446</v>
      </c>
      <c r="BL43" s="11">
        <f t="shared" si="23"/>
        <v>867.2540371946792</v>
      </c>
      <c r="BM43" s="7">
        <f>BL43*0.006667</f>
        <v>5.7819826659769262</v>
      </c>
      <c r="BN43" s="10">
        <f t="shared" si="24"/>
        <v>861.4720545287023</v>
      </c>
      <c r="BO43" s="1">
        <f t="shared" si="84"/>
        <v>466.04799294300119</v>
      </c>
      <c r="BP43" s="26">
        <v>13.446</v>
      </c>
      <c r="BQ43" s="11">
        <f t="shared" si="25"/>
        <v>479.49399294300122</v>
      </c>
      <c r="BR43" s="7">
        <f>BQ43*0.006667</f>
        <v>3.1967864509509893</v>
      </c>
      <c r="BS43" s="10">
        <f t="shared" si="26"/>
        <v>476.29720649205024</v>
      </c>
      <c r="BT43" s="1">
        <f t="shared" si="85"/>
        <v>484.75007820088109</v>
      </c>
      <c r="BU43" s="26">
        <v>13.446</v>
      </c>
      <c r="BV43" s="11">
        <f t="shared" si="27"/>
        <v>498.19607820088112</v>
      </c>
      <c r="BW43" s="7">
        <f>BV43*0.006667</f>
        <v>3.3214732533652747</v>
      </c>
      <c r="BX43" s="10">
        <f t="shared" si="28"/>
        <v>494.87460494751582</v>
      </c>
      <c r="BY43" s="1">
        <f t="shared" si="86"/>
        <v>502.46823554821924</v>
      </c>
      <c r="BZ43" s="26">
        <v>13.446</v>
      </c>
      <c r="CA43" s="11">
        <f t="shared" si="29"/>
        <v>515.91423554821927</v>
      </c>
      <c r="CB43" s="7">
        <f>CA43*0.006667</f>
        <v>3.4396002083999782</v>
      </c>
      <c r="CC43" s="10">
        <f t="shared" si="30"/>
        <v>512.47463533981932</v>
      </c>
      <c r="CD43" s="1">
        <f t="shared" si="87"/>
        <v>521.10203285121429</v>
      </c>
      <c r="CE43" s="26">
        <v>13.446</v>
      </c>
      <c r="CF43" s="11">
        <f t="shared" si="31"/>
        <v>534.54803285121432</v>
      </c>
      <c r="CG43" s="7">
        <f>CF43*0.006667</f>
        <v>3.563831735019046</v>
      </c>
      <c r="CH43" s="10">
        <f t="shared" si="32"/>
        <v>530.98420111619532</v>
      </c>
      <c r="CI43" s="1">
        <f t="shared" si="88"/>
        <v>535.46402757663589</v>
      </c>
      <c r="CJ43" s="26">
        <v>13.446</v>
      </c>
      <c r="CK43" s="11">
        <f t="shared" si="33"/>
        <v>548.91002757663591</v>
      </c>
      <c r="CL43" s="7">
        <f>CK43*0.006667</f>
        <v>3.6595831538534318</v>
      </c>
      <c r="CM43" s="10">
        <f t="shared" si="34"/>
        <v>545.25044442278249</v>
      </c>
      <c r="CN43" s="1">
        <f t="shared" si="89"/>
        <v>496.1266190058027</v>
      </c>
      <c r="CO43" s="26">
        <v>13.446</v>
      </c>
      <c r="CP43" s="11">
        <f t="shared" si="35"/>
        <v>509.57261900580272</v>
      </c>
      <c r="CQ43" s="7">
        <f>CP43*0.006667</f>
        <v>3.3973206509116869</v>
      </c>
      <c r="CR43" s="10">
        <f t="shared" si="36"/>
        <v>506.17529835489103</v>
      </c>
      <c r="CS43" s="1">
        <f t="shared" si="90"/>
        <v>509.7092318434062</v>
      </c>
      <c r="CT43" s="26">
        <v>13.446</v>
      </c>
      <c r="CU43" s="11">
        <f t="shared" si="37"/>
        <v>523.15523184340623</v>
      </c>
      <c r="CV43" s="7">
        <f>CU43*0.006667</f>
        <v>3.4878759306999894</v>
      </c>
      <c r="CW43" s="10">
        <f t="shared" si="38"/>
        <v>519.66735591270628</v>
      </c>
      <c r="CX43" s="1">
        <f t="shared" si="91"/>
        <v>524.21618680121639</v>
      </c>
      <c r="CY43" s="26">
        <v>13.446</v>
      </c>
      <c r="CZ43" s="11">
        <f t="shared" si="39"/>
        <v>537.66218680121642</v>
      </c>
      <c r="DA43" s="7">
        <f>CZ43*0.006667</f>
        <v>3.5845937994037098</v>
      </c>
      <c r="DB43" s="10">
        <f t="shared" si="40"/>
        <v>534.07759300181272</v>
      </c>
      <c r="DC43" s="1">
        <f t="shared" si="92"/>
        <v>538.70348483505893</v>
      </c>
      <c r="DD43" s="26">
        <v>13.446</v>
      </c>
      <c r="DE43" s="11">
        <f t="shared" si="93"/>
        <v>552.14948483505896</v>
      </c>
      <c r="DF43" s="7">
        <f>DE43*0.006667</f>
        <v>3.6811806153953381</v>
      </c>
      <c r="DG43" s="10">
        <f t="shared" si="94"/>
        <v>548.46830421966365</v>
      </c>
      <c r="DH43" s="1">
        <f t="shared" si="95"/>
        <v>553.17115258006538</v>
      </c>
      <c r="DI43" s="26">
        <v>13.446</v>
      </c>
      <c r="DJ43" s="11">
        <f t="shared" si="41"/>
        <v>566.61715258006541</v>
      </c>
      <c r="DK43" s="7">
        <f>DJ43*0.006667</f>
        <v>3.7776365562512964</v>
      </c>
      <c r="DL43" s="10">
        <f t="shared" si="42"/>
        <v>562.8395160238141</v>
      </c>
      <c r="DM43" s="1">
        <f t="shared" si="96"/>
        <v>571.45967587559335</v>
      </c>
      <c r="DN43" s="26">
        <v>13.446</v>
      </c>
      <c r="DO43" s="11">
        <f t="shared" si="43"/>
        <v>584.90567587559337</v>
      </c>
      <c r="DP43" s="7">
        <f>DO43*0.006667</f>
        <v>3.8995661410625813</v>
      </c>
      <c r="DQ43" s="10">
        <f t="shared" si="44"/>
        <v>581.00610973453081</v>
      </c>
      <c r="DR43" s="1">
        <f t="shared" si="97"/>
        <v>585.97902021296579</v>
      </c>
      <c r="DS43" s="26">
        <v>13.446</v>
      </c>
      <c r="DT43" s="11">
        <f t="shared" si="45"/>
        <v>599.42502021296582</v>
      </c>
      <c r="DU43" s="7">
        <f>DT43*0.006667</f>
        <v>3.9963666097598431</v>
      </c>
      <c r="DV43" s="10">
        <f t="shared" si="46"/>
        <v>595.42865360320593</v>
      </c>
      <c r="DW43" s="1">
        <f t="shared" si="98"/>
        <v>600.4848760794489</v>
      </c>
      <c r="DX43" s="26">
        <v>13.446</v>
      </c>
      <c r="DY43" s="11">
        <f t="shared" si="47"/>
        <v>613.93087607944892</v>
      </c>
      <c r="DZ43" s="7">
        <f>DY43*0.006667</f>
        <v>4.0930771508216859</v>
      </c>
      <c r="EA43" s="10">
        <f t="shared" si="48"/>
        <v>609.83779892862719</v>
      </c>
      <c r="EB43" s="1">
        <f t="shared" si="99"/>
        <v>614.04182068549085</v>
      </c>
      <c r="EC43" s="26">
        <v>13.446</v>
      </c>
      <c r="ED43" s="11">
        <f t="shared" si="49"/>
        <v>627.48782068549087</v>
      </c>
      <c r="EE43" s="7">
        <f>ED43*0.006667</f>
        <v>4.1834613005101682</v>
      </c>
      <c r="EF43" s="10">
        <f t="shared" si="50"/>
        <v>623.30435938498067</v>
      </c>
      <c r="EG43" s="1">
        <f t="shared" si="100"/>
        <v>629.91784826392211</v>
      </c>
      <c r="EH43" s="26">
        <v>13.446</v>
      </c>
      <c r="EI43" s="11">
        <f t="shared" si="51"/>
        <v>643.36384826392214</v>
      </c>
      <c r="EJ43" s="7">
        <f>EI43*0.006667</f>
        <v>4.289306776375569</v>
      </c>
      <c r="EK43" s="10">
        <f t="shared" si="52"/>
        <v>639.07454148754653</v>
      </c>
      <c r="EL43" s="1">
        <f t="shared" si="101"/>
        <v>640.21770147582822</v>
      </c>
      <c r="EM43" s="26">
        <v>13.446</v>
      </c>
      <c r="EN43" s="11">
        <f t="shared" si="53"/>
        <v>653.66370147582825</v>
      </c>
      <c r="EO43" s="7">
        <f>EN43*0.006667</f>
        <v>4.3579758977393475</v>
      </c>
      <c r="EP43" s="10">
        <f t="shared" si="54"/>
        <v>649.30572557808887</v>
      </c>
      <c r="EQ43" s="1">
        <f t="shared" si="102"/>
        <v>655.1801378679022</v>
      </c>
      <c r="ER43" s="26">
        <v>13.446</v>
      </c>
      <c r="ES43" s="11">
        <f t="shared" si="55"/>
        <v>668.62613786790223</v>
      </c>
      <c r="ET43" s="7">
        <f>ES43*0.006667</f>
        <v>4.4577304611653039</v>
      </c>
      <c r="EU43" s="10">
        <f t="shared" si="56"/>
        <v>664.16840740673695</v>
      </c>
      <c r="EV43" s="1">
        <f t="shared" si="103"/>
        <v>671.06485401356986</v>
      </c>
      <c r="EW43" s="26">
        <v>13.446</v>
      </c>
      <c r="EX43" s="11">
        <f t="shared" si="57"/>
        <v>684.51085401356988</v>
      </c>
      <c r="EY43" s="7">
        <f>EX43*0.006667</f>
        <v>4.5636338637084704</v>
      </c>
      <c r="EZ43" s="10">
        <f t="shared" si="58"/>
        <v>679.94722014986144</v>
      </c>
      <c r="FA43" s="1">
        <f t="shared" si="104"/>
        <v>686.93797431645089</v>
      </c>
      <c r="FB43" s="26">
        <v>13.446</v>
      </c>
      <c r="FC43" s="11">
        <f t="shared" si="59"/>
        <v>700.38397431645092</v>
      </c>
      <c r="FD43" s="7">
        <f>FC43*0.006667</f>
        <v>4.6694599567677786</v>
      </c>
      <c r="FE43" s="10">
        <f t="shared" si="60"/>
        <v>695.71451435968311</v>
      </c>
      <c r="FF43" s="1">
        <f t="shared" si="105"/>
        <v>702.79950724151092</v>
      </c>
      <c r="FG43" s="26">
        <v>13.446</v>
      </c>
      <c r="FH43" s="11">
        <f t="shared" si="61"/>
        <v>716.24550724151095</v>
      </c>
      <c r="FI43" s="7">
        <f>FH43*0.006667</f>
        <v>4.7752087967791539</v>
      </c>
      <c r="FJ43" s="10">
        <f t="shared" si="62"/>
        <v>711.47029844473184</v>
      </c>
      <c r="FK43" s="1">
        <f t="shared" si="106"/>
        <v>704.72025651003332</v>
      </c>
      <c r="FL43" s="26">
        <v>13.446</v>
      </c>
      <c r="FM43" s="11">
        <f t="shared" si="63"/>
        <v>718.16625651003335</v>
      </c>
      <c r="FN43" s="7">
        <f>FM43*0.006667</f>
        <v>4.7880144321523925</v>
      </c>
      <c r="FO43" s="10">
        <f t="shared" si="64"/>
        <v>713.37824207788094</v>
      </c>
      <c r="FP43" s="1">
        <f t="shared" si="107"/>
        <v>720.59916053370944</v>
      </c>
      <c r="FQ43" s="26">
        <v>13.446</v>
      </c>
      <c r="FR43" s="11">
        <f t="shared" si="65"/>
        <v>734.04516053370946</v>
      </c>
      <c r="FS43" s="7">
        <f>FR43*0.006667</f>
        <v>4.8938790852782414</v>
      </c>
      <c r="FT43" s="10">
        <f t="shared" si="66"/>
        <v>729.15128144843118</v>
      </c>
      <c r="FU43" s="1">
        <f t="shared" si="108"/>
        <v>736.46882303524319</v>
      </c>
      <c r="FV43" s="26">
        <v>13.446</v>
      </c>
      <c r="FW43" s="11">
        <f t="shared" si="67"/>
        <v>749.91482303524322</v>
      </c>
      <c r="FX43" s="7">
        <f>FW43*0.006667</f>
        <v>4.9996821251759664</v>
      </c>
      <c r="FY43" s="10">
        <f t="shared" si="68"/>
        <v>744.91514091006729</v>
      </c>
      <c r="FZ43" s="1">
        <f t="shared" si="109"/>
        <v>751.40025513163596</v>
      </c>
      <c r="GA43" s="26">
        <v>13.446</v>
      </c>
      <c r="GB43" s="11">
        <f t="shared" si="69"/>
        <v>764.84625513163598</v>
      </c>
      <c r="GC43" s="7">
        <f>GB43*0.006667</f>
        <v>5.0992299829626173</v>
      </c>
      <c r="GD43" s="10">
        <f t="shared" si="70"/>
        <v>759.7470251486734</v>
      </c>
      <c r="GE43" s="1">
        <f t="shared" si="110"/>
        <v>759.62288827251268</v>
      </c>
    </row>
    <row r="44" spans="1:187" x14ac:dyDescent="0.3">
      <c r="A44">
        <v>58</v>
      </c>
      <c r="B44">
        <v>1928</v>
      </c>
      <c r="C44" s="26">
        <v>13.446</v>
      </c>
      <c r="D44">
        <f t="shared" si="0"/>
        <v>1941.4459999999999</v>
      </c>
      <c r="E44" s="7">
        <f>D44*0.006667</f>
        <v>12.943620482</v>
      </c>
      <c r="F44" s="9">
        <f t="shared" si="1"/>
        <v>1928.502379518</v>
      </c>
      <c r="G44" s="4">
        <f t="shared" si="71"/>
        <v>1928.502379518</v>
      </c>
      <c r="H44" s="27">
        <v>13.446</v>
      </c>
      <c r="I44" s="11">
        <f t="shared" si="2"/>
        <v>1941.9483795179999</v>
      </c>
      <c r="J44" s="7">
        <f>I44*0.006667</f>
        <v>12.946969846246505</v>
      </c>
      <c r="K44" s="10">
        <f t="shared" si="72"/>
        <v>1929.0014096717534</v>
      </c>
      <c r="L44" s="12">
        <f t="shared" si="73"/>
        <v>1929.0014096717534</v>
      </c>
      <c r="M44" s="27">
        <v>13.446</v>
      </c>
      <c r="N44" s="11">
        <f t="shared" si="3"/>
        <v>1942.4474096717533</v>
      </c>
      <c r="O44" s="7">
        <f>N44*0.006667</f>
        <v>12.950296880281581</v>
      </c>
      <c r="P44" s="10">
        <f t="shared" si="4"/>
        <v>1929.4971127914719</v>
      </c>
      <c r="Q44" s="10">
        <f t="shared" si="74"/>
        <v>1930.477244841798</v>
      </c>
      <c r="R44" s="27">
        <v>13.446</v>
      </c>
      <c r="S44" s="11">
        <f t="shared" si="5"/>
        <v>1943.9232448417979</v>
      </c>
      <c r="T44" s="7">
        <f>S44*0.006667</f>
        <v>12.960136273360266</v>
      </c>
      <c r="U44" s="10">
        <f t="shared" si="6"/>
        <v>1930.9631085684375</v>
      </c>
      <c r="V44" s="12">
        <f t="shared" si="75"/>
        <v>1255.5602200698036</v>
      </c>
      <c r="W44" s="26">
        <v>13.446</v>
      </c>
      <c r="X44" s="11">
        <f t="shared" si="7"/>
        <v>1269.0062200698035</v>
      </c>
      <c r="Y44" s="7">
        <f>X44*0.006667</f>
        <v>8.4604644692053803</v>
      </c>
      <c r="Z44" s="10">
        <f t="shared" si="8"/>
        <v>1260.5457556005981</v>
      </c>
      <c r="AA44" s="10">
        <f t="shared" si="76"/>
        <v>1263.7618825672732</v>
      </c>
      <c r="AB44" s="26">
        <v>13.446</v>
      </c>
      <c r="AC44" s="11">
        <f t="shared" si="9"/>
        <v>1277.2078825672731</v>
      </c>
      <c r="AD44" s="7">
        <f>AC44*0.006667</f>
        <v>8.5151449530760104</v>
      </c>
      <c r="AE44" s="10">
        <f t="shared" si="10"/>
        <v>1268.6927376141971</v>
      </c>
      <c r="AF44" s="1">
        <f t="shared" si="77"/>
        <v>1271.9303283316285</v>
      </c>
      <c r="AG44" s="26">
        <v>13.446</v>
      </c>
      <c r="AH44" s="11">
        <f t="shared" si="11"/>
        <v>1285.3763283316284</v>
      </c>
      <c r="AI44" s="7">
        <f>AH44*0.006667</f>
        <v>8.5696039809869671</v>
      </c>
      <c r="AJ44" s="10">
        <f t="shared" si="12"/>
        <v>1276.8067243506414</v>
      </c>
      <c r="AK44" s="10">
        <f t="shared" si="78"/>
        <v>1279.1013417800086</v>
      </c>
      <c r="AL44" s="26">
        <v>13.446</v>
      </c>
      <c r="AM44" s="11">
        <f t="shared" si="13"/>
        <v>1292.5473417800085</v>
      </c>
      <c r="AN44" s="7">
        <f>AM44*0.006667</f>
        <v>8.6174131276473176</v>
      </c>
      <c r="AO44" s="10">
        <f t="shared" si="14"/>
        <v>1283.9299286523612</v>
      </c>
      <c r="AP44" s="4">
        <f t="shared" si="79"/>
        <v>1293.6647310588478</v>
      </c>
      <c r="AQ44" s="26">
        <v>13.446</v>
      </c>
      <c r="AR44" s="11">
        <f t="shared" si="15"/>
        <v>1307.1107310588477</v>
      </c>
      <c r="AS44" s="7">
        <f>AR44*0.006667</f>
        <v>8.7145072439693383</v>
      </c>
      <c r="AT44" s="10">
        <f t="shared" si="16"/>
        <v>1298.3962238148783</v>
      </c>
      <c r="AU44" s="10">
        <f t="shared" si="80"/>
        <v>792.59610393319053</v>
      </c>
      <c r="AV44" s="26">
        <v>13.446</v>
      </c>
      <c r="AW44" s="11">
        <f t="shared" si="17"/>
        <v>806.04210393319056</v>
      </c>
      <c r="AX44" s="7">
        <f>AW44*0.006667</f>
        <v>5.3738827069225819</v>
      </c>
      <c r="AY44" s="10">
        <f t="shared" si="18"/>
        <v>800.66822122626797</v>
      </c>
      <c r="AZ44" s="1">
        <f t="shared" si="81"/>
        <v>810.12120221920713</v>
      </c>
      <c r="BA44" s="26">
        <v>13.446</v>
      </c>
      <c r="BB44" s="11">
        <f t="shared" si="19"/>
        <v>823.56720221920716</v>
      </c>
      <c r="BC44" s="7">
        <f>BB44*0.006667</f>
        <v>5.4907225371954542</v>
      </c>
      <c r="BD44" s="10">
        <f t="shared" si="20"/>
        <v>818.07647968201172</v>
      </c>
      <c r="BE44" s="1">
        <f t="shared" si="82"/>
        <v>826.64724970409895</v>
      </c>
      <c r="BF44" s="26">
        <v>13.446</v>
      </c>
      <c r="BG44" s="11">
        <f t="shared" si="21"/>
        <v>840.09324970409898</v>
      </c>
      <c r="BH44" s="7">
        <f>BG44*0.006667</f>
        <v>5.6009016957772282</v>
      </c>
      <c r="BI44" s="10">
        <f t="shared" si="22"/>
        <v>834.49234800832176</v>
      </c>
      <c r="BJ44" s="1">
        <f t="shared" si="83"/>
        <v>844.08262322100904</v>
      </c>
      <c r="BK44" s="26">
        <v>13.446</v>
      </c>
      <c r="BL44" s="11">
        <f t="shared" si="23"/>
        <v>857.52862322100907</v>
      </c>
      <c r="BM44" s="7">
        <f>BL44*0.006667</f>
        <v>5.7171433310144675</v>
      </c>
      <c r="BN44" s="10">
        <f t="shared" si="24"/>
        <v>851.81147988999464</v>
      </c>
      <c r="BO44" s="1">
        <f t="shared" si="84"/>
        <v>861.4720545287023</v>
      </c>
      <c r="BP44" s="26">
        <v>13.446</v>
      </c>
      <c r="BQ44" s="11">
        <f t="shared" si="25"/>
        <v>874.91805452870233</v>
      </c>
      <c r="BR44" s="7">
        <f>BQ44*0.006667</f>
        <v>5.8330786695428589</v>
      </c>
      <c r="BS44" s="10">
        <f t="shared" si="26"/>
        <v>869.0849758591595</v>
      </c>
      <c r="BT44" s="1">
        <f t="shared" si="85"/>
        <v>476.29720649205024</v>
      </c>
      <c r="BU44" s="26">
        <v>13.446</v>
      </c>
      <c r="BV44" s="11">
        <f t="shared" si="27"/>
        <v>489.74320649205026</v>
      </c>
      <c r="BW44" s="7">
        <f>BV44*0.006667</f>
        <v>3.2651179576824991</v>
      </c>
      <c r="BX44" s="10">
        <f t="shared" si="28"/>
        <v>486.47808853436777</v>
      </c>
      <c r="BY44" s="1">
        <f t="shared" si="86"/>
        <v>494.87460494751582</v>
      </c>
      <c r="BZ44" s="26">
        <v>13.446</v>
      </c>
      <c r="CA44" s="11">
        <f t="shared" si="29"/>
        <v>508.32060494751585</v>
      </c>
      <c r="CB44" s="7">
        <f>CA44*0.006667</f>
        <v>3.3889734731850885</v>
      </c>
      <c r="CC44" s="10">
        <f t="shared" si="30"/>
        <v>504.93163147433074</v>
      </c>
      <c r="CD44" s="1">
        <f t="shared" si="87"/>
        <v>512.47463533981932</v>
      </c>
      <c r="CE44" s="26">
        <v>13.446</v>
      </c>
      <c r="CF44" s="11">
        <f t="shared" si="31"/>
        <v>525.92063533981934</v>
      </c>
      <c r="CG44" s="7">
        <f>CF44*0.006667</f>
        <v>3.5063128758105755</v>
      </c>
      <c r="CH44" s="10">
        <f t="shared" si="32"/>
        <v>522.41432246400882</v>
      </c>
      <c r="CI44" s="1">
        <f t="shared" si="88"/>
        <v>530.98420111619532</v>
      </c>
      <c r="CJ44" s="26">
        <v>13.446</v>
      </c>
      <c r="CK44" s="11">
        <f t="shared" si="33"/>
        <v>544.43020111619535</v>
      </c>
      <c r="CL44" s="7">
        <f>CK44*0.006667</f>
        <v>3.6297161508416744</v>
      </c>
      <c r="CM44" s="10">
        <f t="shared" si="34"/>
        <v>540.80048496535369</v>
      </c>
      <c r="CN44" s="1">
        <f t="shared" si="89"/>
        <v>545.25044442278249</v>
      </c>
      <c r="CO44" s="26">
        <v>13.446</v>
      </c>
      <c r="CP44" s="11">
        <f t="shared" si="35"/>
        <v>558.69644442278252</v>
      </c>
      <c r="CQ44" s="7">
        <f>CP44*0.006667</f>
        <v>3.724829194966691</v>
      </c>
      <c r="CR44" s="10">
        <f t="shared" si="36"/>
        <v>554.97161522781585</v>
      </c>
      <c r="CS44" s="1">
        <f t="shared" si="90"/>
        <v>506.17529835489103</v>
      </c>
      <c r="CT44" s="26">
        <v>13.446</v>
      </c>
      <c r="CU44" s="11">
        <f t="shared" si="37"/>
        <v>519.621298354891</v>
      </c>
      <c r="CV44" s="7">
        <f>CU44*0.006667</f>
        <v>3.4643151961320582</v>
      </c>
      <c r="CW44" s="10">
        <f t="shared" si="38"/>
        <v>516.15698315875898</v>
      </c>
      <c r="CX44" s="1">
        <f t="shared" si="91"/>
        <v>519.66735591270628</v>
      </c>
      <c r="CY44" s="26">
        <v>13.446</v>
      </c>
      <c r="CZ44" s="11">
        <f t="shared" si="39"/>
        <v>533.11335591270631</v>
      </c>
      <c r="DA44" s="7">
        <f>CZ44*0.006667</f>
        <v>3.5542667438700133</v>
      </c>
      <c r="DB44" s="10">
        <f t="shared" si="40"/>
        <v>529.55908916883629</v>
      </c>
      <c r="DC44" s="1">
        <f t="shared" si="92"/>
        <v>534.07759300181272</v>
      </c>
      <c r="DD44" s="26">
        <v>13.446</v>
      </c>
      <c r="DE44" s="11">
        <f t="shared" si="93"/>
        <v>547.52359300181274</v>
      </c>
      <c r="DF44" s="7">
        <f>DE44*0.006667</f>
        <v>3.6503397945430858</v>
      </c>
      <c r="DG44" s="10">
        <f t="shared" si="94"/>
        <v>543.87325320726961</v>
      </c>
      <c r="DH44" s="1">
        <f t="shared" si="95"/>
        <v>548.46830421966365</v>
      </c>
      <c r="DI44" s="26">
        <v>13.446</v>
      </c>
      <c r="DJ44" s="11">
        <f t="shared" si="41"/>
        <v>561.91430421966368</v>
      </c>
      <c r="DK44" s="7">
        <f>DJ44*0.006667</f>
        <v>3.7462826662324979</v>
      </c>
      <c r="DL44" s="10">
        <f t="shared" si="42"/>
        <v>558.16802155343123</v>
      </c>
      <c r="DM44" s="1">
        <f t="shared" si="96"/>
        <v>562.8395160238141</v>
      </c>
      <c r="DN44" s="26">
        <v>13.446</v>
      </c>
      <c r="DO44" s="11">
        <f t="shared" si="43"/>
        <v>576.28551602381413</v>
      </c>
      <c r="DP44" s="7">
        <f>DO44*0.006667</f>
        <v>3.8420955353307691</v>
      </c>
      <c r="DQ44" s="10">
        <f t="shared" si="44"/>
        <v>572.44342048848341</v>
      </c>
      <c r="DR44" s="1">
        <f t="shared" si="97"/>
        <v>581.00610973453081</v>
      </c>
      <c r="DS44" s="26">
        <v>13.446</v>
      </c>
      <c r="DT44" s="11">
        <f t="shared" si="45"/>
        <v>594.45210973453084</v>
      </c>
      <c r="DU44" s="7">
        <f>DT44*0.006667</f>
        <v>3.9632122156001173</v>
      </c>
      <c r="DV44" s="10">
        <f t="shared" si="46"/>
        <v>590.48889751893068</v>
      </c>
      <c r="DW44" s="1">
        <f t="shared" si="98"/>
        <v>595.42865360320593</v>
      </c>
      <c r="DX44" s="26">
        <v>13.446</v>
      </c>
      <c r="DY44" s="11">
        <f t="shared" si="47"/>
        <v>608.87465360320596</v>
      </c>
      <c r="DZ44" s="7">
        <f>DY44*0.006667</f>
        <v>4.0593673155725742</v>
      </c>
      <c r="EA44" s="10">
        <f t="shared" si="48"/>
        <v>604.8152862876334</v>
      </c>
      <c r="EB44" s="1">
        <f t="shared" si="99"/>
        <v>609.83779892862719</v>
      </c>
      <c r="EC44" s="26">
        <v>13.446</v>
      </c>
      <c r="ED44" s="11">
        <f t="shared" si="49"/>
        <v>623.28379892862722</v>
      </c>
      <c r="EE44" s="7">
        <f>ED44*0.006667</f>
        <v>4.1554330874571574</v>
      </c>
      <c r="EF44" s="10">
        <f t="shared" si="50"/>
        <v>619.12836584117008</v>
      </c>
      <c r="EG44" s="1">
        <f t="shared" si="100"/>
        <v>623.30435938498067</v>
      </c>
      <c r="EH44" s="26">
        <v>13.446</v>
      </c>
      <c r="EI44" s="11">
        <f t="shared" si="51"/>
        <v>636.7503593849807</v>
      </c>
      <c r="EJ44" s="7">
        <f>EI44*0.006667</f>
        <v>4.245214646019666</v>
      </c>
      <c r="EK44" s="10">
        <f t="shared" si="52"/>
        <v>632.50514473896101</v>
      </c>
      <c r="EL44" s="1">
        <f t="shared" si="101"/>
        <v>639.07454148754653</v>
      </c>
      <c r="EM44" s="26">
        <v>13.446</v>
      </c>
      <c r="EN44" s="11">
        <f t="shared" si="53"/>
        <v>652.52054148754655</v>
      </c>
      <c r="EO44" s="7">
        <f>EN44*0.006667</f>
        <v>4.3503544500974733</v>
      </c>
      <c r="EP44" s="10">
        <f t="shared" si="54"/>
        <v>648.17018703744907</v>
      </c>
      <c r="EQ44" s="1">
        <f t="shared" si="102"/>
        <v>649.30572557808887</v>
      </c>
      <c r="ER44" s="26">
        <v>13.446</v>
      </c>
      <c r="ES44" s="11">
        <f t="shared" si="55"/>
        <v>662.75172557808889</v>
      </c>
      <c r="ET44" s="7">
        <f>ES44*0.006667</f>
        <v>4.4185657544291184</v>
      </c>
      <c r="EU44" s="10">
        <f t="shared" si="56"/>
        <v>658.3331598236598</v>
      </c>
      <c r="EV44" s="1">
        <f t="shared" si="103"/>
        <v>664.16840740673695</v>
      </c>
      <c r="EW44" s="26">
        <v>13.446</v>
      </c>
      <c r="EX44" s="11">
        <f t="shared" si="57"/>
        <v>677.61440740673697</v>
      </c>
      <c r="EY44" s="7">
        <f>EX44*0.006667</f>
        <v>4.5176552541807151</v>
      </c>
      <c r="EZ44" s="10">
        <f t="shared" si="58"/>
        <v>673.09675215255629</v>
      </c>
      <c r="FA44" s="1">
        <f t="shared" si="104"/>
        <v>679.94722014986144</v>
      </c>
      <c r="FB44" s="26">
        <v>13.446</v>
      </c>
      <c r="FC44" s="11">
        <f t="shared" si="59"/>
        <v>693.39322014986146</v>
      </c>
      <c r="FD44" s="7">
        <f>FC44*0.006667</f>
        <v>4.6228525987391267</v>
      </c>
      <c r="FE44" s="10">
        <f t="shared" si="60"/>
        <v>688.77036755112238</v>
      </c>
      <c r="FF44" s="1">
        <f t="shared" si="105"/>
        <v>695.71451435968311</v>
      </c>
      <c r="FG44" s="26">
        <v>13.446</v>
      </c>
      <c r="FH44" s="11">
        <f t="shared" si="61"/>
        <v>709.16051435968313</v>
      </c>
      <c r="FI44" s="7">
        <f>FH44*0.006667</f>
        <v>4.727973149236008</v>
      </c>
      <c r="FJ44" s="10">
        <f t="shared" si="62"/>
        <v>704.43254121044708</v>
      </c>
      <c r="FK44" s="1">
        <f t="shared" si="106"/>
        <v>711.47029844473184</v>
      </c>
      <c r="FL44" s="26">
        <v>13.446</v>
      </c>
      <c r="FM44" s="11">
        <f t="shared" si="63"/>
        <v>724.91629844473186</v>
      </c>
      <c r="FN44" s="7">
        <f>FM44*0.006667</f>
        <v>4.8330169617310279</v>
      </c>
      <c r="FO44" s="10">
        <f t="shared" si="64"/>
        <v>720.08328148300086</v>
      </c>
      <c r="FP44" s="1">
        <f t="shared" si="107"/>
        <v>713.37824207788094</v>
      </c>
      <c r="FQ44" s="26">
        <v>13.446</v>
      </c>
      <c r="FR44" s="11">
        <f t="shared" si="65"/>
        <v>726.82424207788097</v>
      </c>
      <c r="FS44" s="7">
        <f>FR44*0.006667</f>
        <v>4.8457372219332324</v>
      </c>
      <c r="FT44" s="10">
        <f t="shared" si="66"/>
        <v>721.97850485594779</v>
      </c>
      <c r="FU44" s="1">
        <f t="shared" si="108"/>
        <v>729.15128144843118</v>
      </c>
      <c r="FV44" s="26">
        <v>13.446</v>
      </c>
      <c r="FW44" s="11">
        <f t="shared" si="67"/>
        <v>742.5972814484312</v>
      </c>
      <c r="FX44" s="7">
        <f>FW44*0.006667</f>
        <v>4.9508960754166909</v>
      </c>
      <c r="FY44" s="10">
        <f t="shared" si="68"/>
        <v>737.64638537301448</v>
      </c>
      <c r="FZ44" s="1">
        <f t="shared" si="109"/>
        <v>744.91514091006729</v>
      </c>
      <c r="GA44" s="26">
        <v>13.446</v>
      </c>
      <c r="GB44" s="11">
        <f t="shared" si="69"/>
        <v>758.36114091006732</v>
      </c>
      <c r="GC44" s="7">
        <f>GB44*0.006667</f>
        <v>5.0559937264474186</v>
      </c>
      <c r="GD44" s="10">
        <f t="shared" si="70"/>
        <v>753.30514718361985</v>
      </c>
      <c r="GE44" s="1">
        <f t="shared" si="110"/>
        <v>759.7470251486734</v>
      </c>
    </row>
    <row r="45" spans="1:187" x14ac:dyDescent="0.3">
      <c r="A45">
        <v>59</v>
      </c>
      <c r="B45">
        <v>1928</v>
      </c>
      <c r="C45" s="26">
        <v>13.446</v>
      </c>
      <c r="D45">
        <f t="shared" si="0"/>
        <v>1941.4459999999999</v>
      </c>
      <c r="E45" s="7">
        <f>D45*0.006667</f>
        <v>12.943620482</v>
      </c>
      <c r="F45" s="9">
        <f t="shared" si="1"/>
        <v>1928.502379518</v>
      </c>
      <c r="G45" s="4">
        <f t="shared" si="71"/>
        <v>1928.502379518</v>
      </c>
      <c r="H45" s="27">
        <v>13.446</v>
      </c>
      <c r="I45" s="11">
        <f t="shared" si="2"/>
        <v>1941.9483795179999</v>
      </c>
      <c r="J45" s="7">
        <f>I45*0.006667</f>
        <v>12.946969846246505</v>
      </c>
      <c r="K45" s="10">
        <f t="shared" si="72"/>
        <v>1929.0014096717534</v>
      </c>
      <c r="L45" s="12">
        <f t="shared" si="73"/>
        <v>1929.0014096717534</v>
      </c>
      <c r="M45" s="27">
        <v>13.446</v>
      </c>
      <c r="N45" s="11">
        <f t="shared" si="3"/>
        <v>1942.4474096717533</v>
      </c>
      <c r="O45" s="7">
        <f>N45*0.006667</f>
        <v>12.950296880281581</v>
      </c>
      <c r="P45" s="10">
        <f t="shared" si="4"/>
        <v>1929.4971127914719</v>
      </c>
      <c r="Q45" s="10">
        <f t="shared" si="74"/>
        <v>1929.4971127914719</v>
      </c>
      <c r="R45" s="27">
        <v>13.446</v>
      </c>
      <c r="S45" s="11">
        <f t="shared" si="5"/>
        <v>1942.9431127914718</v>
      </c>
      <c r="T45" s="7">
        <f>S45*0.006667</f>
        <v>12.953601732980742</v>
      </c>
      <c r="U45" s="10">
        <f t="shared" si="6"/>
        <v>1929.989511058491</v>
      </c>
      <c r="V45" s="12">
        <f t="shared" si="75"/>
        <v>1930.9631085684375</v>
      </c>
      <c r="W45" s="26">
        <v>13.446</v>
      </c>
      <c r="X45" s="11">
        <f t="shared" si="7"/>
        <v>1944.4091085684374</v>
      </c>
      <c r="Y45" s="7">
        <f>X45*0.006667</f>
        <v>12.963375526825773</v>
      </c>
      <c r="Z45" s="10">
        <f t="shared" si="8"/>
        <v>1931.4457330416117</v>
      </c>
      <c r="AA45" s="10">
        <f t="shared" si="76"/>
        <v>1260.5457556005981</v>
      </c>
      <c r="AB45" s="26">
        <v>13.446</v>
      </c>
      <c r="AC45" s="11">
        <f t="shared" si="9"/>
        <v>1273.991755600598</v>
      </c>
      <c r="AD45" s="7">
        <f>AC45*0.006667</f>
        <v>8.4937030345891866</v>
      </c>
      <c r="AE45" s="10">
        <f t="shared" si="10"/>
        <v>1265.4980525660089</v>
      </c>
      <c r="AF45" s="1">
        <f t="shared" si="77"/>
        <v>1268.6927376141971</v>
      </c>
      <c r="AG45" s="26">
        <v>13.446</v>
      </c>
      <c r="AH45" s="11">
        <f t="shared" si="11"/>
        <v>1282.138737614197</v>
      </c>
      <c r="AI45" s="7">
        <f>AH45*0.006667</f>
        <v>8.5480189636738508</v>
      </c>
      <c r="AJ45" s="10">
        <f t="shared" si="12"/>
        <v>1273.5907186505231</v>
      </c>
      <c r="AK45" s="10">
        <f t="shared" si="78"/>
        <v>1276.8067243506414</v>
      </c>
      <c r="AL45" s="26">
        <v>13.446</v>
      </c>
      <c r="AM45" s="11">
        <f t="shared" si="13"/>
        <v>1290.2527243506413</v>
      </c>
      <c r="AN45" s="7">
        <f>AM45*0.006667</f>
        <v>8.6021149132457264</v>
      </c>
      <c r="AO45" s="10">
        <f t="shared" si="14"/>
        <v>1281.6506094373956</v>
      </c>
      <c r="AP45" s="4">
        <f t="shared" si="79"/>
        <v>1283.9299286523612</v>
      </c>
      <c r="AQ45" s="26">
        <v>13.446</v>
      </c>
      <c r="AR45" s="11">
        <f t="shared" si="15"/>
        <v>1297.3759286523612</v>
      </c>
      <c r="AS45" s="7">
        <f>AR45*0.006667</f>
        <v>8.6496053163252924</v>
      </c>
      <c r="AT45" s="10">
        <f t="shared" si="16"/>
        <v>1288.7263233360359</v>
      </c>
      <c r="AU45" s="10">
        <f t="shared" si="80"/>
        <v>1298.3962238148783</v>
      </c>
      <c r="AV45" s="26">
        <v>13.446</v>
      </c>
      <c r="AW45" s="11">
        <f t="shared" si="17"/>
        <v>1311.8422238148783</v>
      </c>
      <c r="AX45" s="7">
        <f>AW45*0.006667</f>
        <v>8.7460521061737939</v>
      </c>
      <c r="AY45" s="10">
        <f t="shared" si="18"/>
        <v>1303.0961717087046</v>
      </c>
      <c r="AZ45" s="1">
        <f t="shared" si="81"/>
        <v>800.66822122626797</v>
      </c>
      <c r="BA45" s="26">
        <v>13.446</v>
      </c>
      <c r="BB45" s="11">
        <f t="shared" si="19"/>
        <v>814.114221226268</v>
      </c>
      <c r="BC45" s="7">
        <f>BB45*0.006667</f>
        <v>5.4276995129155292</v>
      </c>
      <c r="BD45" s="10">
        <f t="shared" si="20"/>
        <v>808.68652171335248</v>
      </c>
      <c r="BE45" s="1">
        <f t="shared" si="82"/>
        <v>818.07647968201172</v>
      </c>
      <c r="BF45" s="26">
        <v>13.446</v>
      </c>
      <c r="BG45" s="11">
        <f t="shared" si="21"/>
        <v>831.52247968201175</v>
      </c>
      <c r="BH45" s="7">
        <f>BG45*0.006667</f>
        <v>5.5437603720399729</v>
      </c>
      <c r="BI45" s="10">
        <f t="shared" si="22"/>
        <v>825.97871930997178</v>
      </c>
      <c r="BJ45" s="1">
        <f t="shared" si="83"/>
        <v>834.49234800832176</v>
      </c>
      <c r="BK45" s="26">
        <v>13.446</v>
      </c>
      <c r="BL45" s="11">
        <f t="shared" si="23"/>
        <v>847.93834800832178</v>
      </c>
      <c r="BM45" s="7">
        <f>BL45*0.006667</f>
        <v>5.6532049661714812</v>
      </c>
      <c r="BN45" s="10">
        <f t="shared" si="24"/>
        <v>842.28514304215025</v>
      </c>
      <c r="BO45" s="1">
        <f t="shared" si="84"/>
        <v>851.81147988999464</v>
      </c>
      <c r="BP45" s="26">
        <v>13.446</v>
      </c>
      <c r="BQ45" s="11">
        <f t="shared" si="25"/>
        <v>865.25747988999467</v>
      </c>
      <c r="BR45" s="7">
        <f>BQ45*0.006667</f>
        <v>5.7686716184265947</v>
      </c>
      <c r="BS45" s="10">
        <f t="shared" si="26"/>
        <v>859.48880827156813</v>
      </c>
      <c r="BT45" s="1">
        <f t="shared" si="85"/>
        <v>869.0849758591595</v>
      </c>
      <c r="BU45" s="26">
        <v>13.446</v>
      </c>
      <c r="BV45" s="11">
        <f t="shared" si="27"/>
        <v>882.53097585915953</v>
      </c>
      <c r="BW45" s="7">
        <f>BV45*0.006667</f>
        <v>5.8838340160530169</v>
      </c>
      <c r="BX45" s="10">
        <f t="shared" si="28"/>
        <v>876.64714184310651</v>
      </c>
      <c r="BY45" s="1">
        <f t="shared" si="86"/>
        <v>486.47808853436777</v>
      </c>
      <c r="BZ45" s="26">
        <v>13.446</v>
      </c>
      <c r="CA45" s="11">
        <f t="shared" si="29"/>
        <v>499.9240885343678</v>
      </c>
      <c r="CB45" s="7">
        <f>CA45*0.006667</f>
        <v>3.3329938982586302</v>
      </c>
      <c r="CC45" s="10">
        <f t="shared" si="30"/>
        <v>496.59109463610918</v>
      </c>
      <c r="CD45" s="1">
        <f t="shared" si="87"/>
        <v>504.93163147433074</v>
      </c>
      <c r="CE45" s="26">
        <v>13.446</v>
      </c>
      <c r="CF45" s="11">
        <f t="shared" si="31"/>
        <v>518.37763147433077</v>
      </c>
      <c r="CG45" s="7">
        <f>CF45*0.006667</f>
        <v>3.4560236690393635</v>
      </c>
      <c r="CH45" s="10">
        <f t="shared" si="32"/>
        <v>514.92160780529139</v>
      </c>
      <c r="CI45" s="1">
        <f t="shared" si="88"/>
        <v>522.41432246400882</v>
      </c>
      <c r="CJ45" s="26">
        <v>13.446</v>
      </c>
      <c r="CK45" s="11">
        <f t="shared" si="33"/>
        <v>535.86032246400885</v>
      </c>
      <c r="CL45" s="7">
        <f>CK45*0.006667</f>
        <v>3.5725807698675469</v>
      </c>
      <c r="CM45" s="10">
        <f t="shared" si="34"/>
        <v>532.28774169414135</v>
      </c>
      <c r="CN45" s="1">
        <f t="shared" si="89"/>
        <v>540.80048496535369</v>
      </c>
      <c r="CO45" s="26">
        <v>13.446</v>
      </c>
      <c r="CP45" s="11">
        <f t="shared" si="35"/>
        <v>554.24648496535372</v>
      </c>
      <c r="CQ45" s="7">
        <f>CP45*0.006667</f>
        <v>3.6951613152640133</v>
      </c>
      <c r="CR45" s="10">
        <f t="shared" si="36"/>
        <v>550.55132365008967</v>
      </c>
      <c r="CS45" s="1">
        <f t="shared" si="90"/>
        <v>554.97161522781585</v>
      </c>
      <c r="CT45" s="26">
        <v>13.446</v>
      </c>
      <c r="CU45" s="11">
        <f t="shared" si="37"/>
        <v>568.41761522781587</v>
      </c>
      <c r="CV45" s="7">
        <f>CU45*0.006667</f>
        <v>3.7896402407238483</v>
      </c>
      <c r="CW45" s="10">
        <f t="shared" si="38"/>
        <v>564.62797498709199</v>
      </c>
      <c r="CX45" s="1">
        <f t="shared" si="91"/>
        <v>516.15698315875898</v>
      </c>
      <c r="CY45" s="26">
        <v>13.446</v>
      </c>
      <c r="CZ45" s="11">
        <f t="shared" si="39"/>
        <v>529.602983158759</v>
      </c>
      <c r="DA45" s="7">
        <f>CZ45*0.006667</f>
        <v>3.5308630887194465</v>
      </c>
      <c r="DB45" s="10">
        <f t="shared" si="40"/>
        <v>526.07212007003955</v>
      </c>
      <c r="DC45" s="1">
        <f t="shared" si="92"/>
        <v>529.55908916883629</v>
      </c>
      <c r="DD45" s="26">
        <v>13.446</v>
      </c>
      <c r="DE45" s="11">
        <f t="shared" si="93"/>
        <v>543.00508916883632</v>
      </c>
      <c r="DF45" s="7">
        <f>DE45*0.006667</f>
        <v>3.6202149294886317</v>
      </c>
      <c r="DG45" s="10">
        <f t="shared" si="94"/>
        <v>539.38487423934771</v>
      </c>
      <c r="DH45" s="1">
        <f t="shared" si="95"/>
        <v>543.87325320726961</v>
      </c>
      <c r="DI45" s="26">
        <v>13.446</v>
      </c>
      <c r="DJ45" s="11">
        <f t="shared" si="41"/>
        <v>557.31925320726964</v>
      </c>
      <c r="DK45" s="7">
        <f>DJ45*0.006667</f>
        <v>3.7156474611328667</v>
      </c>
      <c r="DL45" s="10">
        <f t="shared" si="42"/>
        <v>553.60360574613674</v>
      </c>
      <c r="DM45" s="1">
        <f t="shared" si="96"/>
        <v>558.16802155343123</v>
      </c>
      <c r="DN45" s="26">
        <v>13.446</v>
      </c>
      <c r="DO45" s="11">
        <f t="shared" si="43"/>
        <v>571.61402155343126</v>
      </c>
      <c r="DP45" s="7">
        <f>DO45*0.006667</f>
        <v>3.8109506816967262</v>
      </c>
      <c r="DQ45" s="10">
        <f t="shared" si="44"/>
        <v>567.80307087173458</v>
      </c>
      <c r="DR45" s="1">
        <f t="shared" si="97"/>
        <v>572.44342048848341</v>
      </c>
      <c r="DS45" s="26">
        <v>13.446</v>
      </c>
      <c r="DT45" s="11">
        <f t="shared" si="45"/>
        <v>585.88942048848344</v>
      </c>
      <c r="DU45" s="7">
        <f>DT45*0.006667</f>
        <v>3.9061247663967191</v>
      </c>
      <c r="DV45" s="10">
        <f t="shared" si="46"/>
        <v>581.98329572208672</v>
      </c>
      <c r="DW45" s="1">
        <f t="shared" si="98"/>
        <v>590.48889751893068</v>
      </c>
      <c r="DX45" s="26">
        <v>13.446</v>
      </c>
      <c r="DY45" s="11">
        <f t="shared" si="47"/>
        <v>603.93489751893071</v>
      </c>
      <c r="DZ45" s="7">
        <f>DY45*0.006667</f>
        <v>4.0264339617587108</v>
      </c>
      <c r="EA45" s="10">
        <f t="shared" si="48"/>
        <v>599.90846355717201</v>
      </c>
      <c r="EB45" s="1">
        <f t="shared" si="99"/>
        <v>604.8152862876334</v>
      </c>
      <c r="EC45" s="26">
        <v>13.446</v>
      </c>
      <c r="ED45" s="11">
        <f t="shared" si="49"/>
        <v>618.26128628763342</v>
      </c>
      <c r="EE45" s="7">
        <f>ED45*0.006667</f>
        <v>4.1219479956796521</v>
      </c>
      <c r="EF45" s="10">
        <f t="shared" si="50"/>
        <v>614.13933829195378</v>
      </c>
      <c r="EG45" s="1">
        <f t="shared" si="100"/>
        <v>619.12836584117008</v>
      </c>
      <c r="EH45" s="26">
        <v>13.446</v>
      </c>
      <c r="EI45" s="11">
        <f t="shared" si="51"/>
        <v>632.57436584117011</v>
      </c>
      <c r="EJ45" s="7">
        <f>EI45*0.006667</f>
        <v>4.2173732970630811</v>
      </c>
      <c r="EK45" s="10">
        <f t="shared" si="52"/>
        <v>628.35699254410702</v>
      </c>
      <c r="EL45" s="1">
        <f t="shared" si="101"/>
        <v>632.50514473896101</v>
      </c>
      <c r="EM45" s="26">
        <v>13.446</v>
      </c>
      <c r="EN45" s="11">
        <f t="shared" si="53"/>
        <v>645.95114473896103</v>
      </c>
      <c r="EO45" s="7">
        <f>EN45*0.006667</f>
        <v>4.306556281974653</v>
      </c>
      <c r="EP45" s="10">
        <f t="shared" si="54"/>
        <v>641.64458845698641</v>
      </c>
      <c r="EQ45" s="1">
        <f t="shared" si="102"/>
        <v>648.17018703744907</v>
      </c>
      <c r="ER45" s="26">
        <v>13.446</v>
      </c>
      <c r="ES45" s="11">
        <f t="shared" si="55"/>
        <v>661.61618703744909</v>
      </c>
      <c r="ET45" s="7">
        <f>ES45*0.006667</f>
        <v>4.4109951189786729</v>
      </c>
      <c r="EU45" s="10">
        <f t="shared" si="56"/>
        <v>657.2051919184704</v>
      </c>
      <c r="EV45" s="1">
        <f t="shared" si="103"/>
        <v>658.3331598236598</v>
      </c>
      <c r="EW45" s="26">
        <v>13.446</v>
      </c>
      <c r="EX45" s="11">
        <f t="shared" si="57"/>
        <v>671.77915982365982</v>
      </c>
      <c r="EY45" s="7">
        <f>EX45*0.006667</f>
        <v>4.4787516585443399</v>
      </c>
      <c r="EZ45" s="10">
        <f t="shared" si="58"/>
        <v>667.30040816511553</v>
      </c>
      <c r="FA45" s="1">
        <f t="shared" si="104"/>
        <v>673.09675215255629</v>
      </c>
      <c r="FB45" s="26">
        <v>13.446</v>
      </c>
      <c r="FC45" s="11">
        <f t="shared" si="59"/>
        <v>686.54275215255632</v>
      </c>
      <c r="FD45" s="7">
        <f>FC45*0.006667</f>
        <v>4.5771805286010929</v>
      </c>
      <c r="FE45" s="10">
        <f t="shared" si="60"/>
        <v>681.96557162395527</v>
      </c>
      <c r="FF45" s="1">
        <f t="shared" si="105"/>
        <v>688.77036755112238</v>
      </c>
      <c r="FG45" s="26">
        <v>13.446</v>
      </c>
      <c r="FH45" s="11">
        <f t="shared" si="61"/>
        <v>702.2163675511224</v>
      </c>
      <c r="FI45" s="7">
        <f>FH45*0.006667</f>
        <v>4.6816765224633334</v>
      </c>
      <c r="FJ45" s="10">
        <f t="shared" si="62"/>
        <v>697.53469102865904</v>
      </c>
      <c r="FK45" s="1">
        <f t="shared" si="106"/>
        <v>704.43254121044708</v>
      </c>
      <c r="FL45" s="26">
        <v>13.446</v>
      </c>
      <c r="FM45" s="11">
        <f t="shared" si="63"/>
        <v>717.87854121044711</v>
      </c>
      <c r="FN45" s="7">
        <f>FM45*0.006667</f>
        <v>4.786096234250051</v>
      </c>
      <c r="FO45" s="10">
        <f t="shared" si="64"/>
        <v>713.09244497619704</v>
      </c>
      <c r="FP45" s="1">
        <f t="shared" si="107"/>
        <v>720.08328148300086</v>
      </c>
      <c r="FQ45" s="26">
        <v>13.446</v>
      </c>
      <c r="FR45" s="11">
        <f t="shared" si="65"/>
        <v>733.52928148300089</v>
      </c>
      <c r="FS45" s="7">
        <f>FR45*0.006667</f>
        <v>4.8904397196471674</v>
      </c>
      <c r="FT45" s="10">
        <f t="shared" si="66"/>
        <v>728.63884176335375</v>
      </c>
      <c r="FU45" s="1">
        <f t="shared" si="108"/>
        <v>721.97850485594779</v>
      </c>
      <c r="FV45" s="26">
        <v>13.446</v>
      </c>
      <c r="FW45" s="11">
        <f t="shared" si="67"/>
        <v>735.42450485594782</v>
      </c>
      <c r="FX45" s="7">
        <f>FW45*0.006667</f>
        <v>4.9030751738746039</v>
      </c>
      <c r="FY45" s="10">
        <f t="shared" si="68"/>
        <v>730.52142968207318</v>
      </c>
      <c r="FZ45" s="1">
        <f t="shared" si="109"/>
        <v>737.64638537301448</v>
      </c>
      <c r="GA45" s="26">
        <v>13.446</v>
      </c>
      <c r="GB45" s="11">
        <f t="shared" si="69"/>
        <v>751.09238537301451</v>
      </c>
      <c r="GC45" s="7">
        <f>GB45*0.006667</f>
        <v>5.0075329332818876</v>
      </c>
      <c r="GD45" s="10">
        <f t="shared" si="70"/>
        <v>746.08485243973257</v>
      </c>
      <c r="GE45" s="1">
        <f t="shared" si="110"/>
        <v>753.30514718361985</v>
      </c>
    </row>
    <row r="46" spans="1:187" x14ac:dyDescent="0.3">
      <c r="A46">
        <v>60</v>
      </c>
      <c r="B46">
        <v>3171</v>
      </c>
      <c r="C46" s="26">
        <v>67.22999999999999</v>
      </c>
      <c r="D46">
        <f t="shared" si="0"/>
        <v>3238.23</v>
      </c>
      <c r="E46" s="6">
        <f>D46*0.010016</f>
        <v>32.434111680000001</v>
      </c>
      <c r="F46" s="9">
        <f t="shared" si="1"/>
        <v>3205.7958883199999</v>
      </c>
      <c r="G46" s="4">
        <f t="shared" si="71"/>
        <v>1928.502379518</v>
      </c>
      <c r="H46" s="27">
        <v>67.22999999999999</v>
      </c>
      <c r="I46" s="11">
        <f t="shared" si="2"/>
        <v>1995.732379518</v>
      </c>
      <c r="J46" s="6">
        <f>I46*0.010016</f>
        <v>19.989255513252289</v>
      </c>
      <c r="K46" s="10">
        <f t="shared" si="72"/>
        <v>1975.7431240047476</v>
      </c>
      <c r="L46" s="12">
        <f t="shared" si="73"/>
        <v>1929.0014096717534</v>
      </c>
      <c r="M46" s="27">
        <v>67.22999999999999</v>
      </c>
      <c r="N46" s="11">
        <f t="shared" si="3"/>
        <v>1996.2314096717535</v>
      </c>
      <c r="O46" s="6">
        <f>N46*0.010016</f>
        <v>19.994253799272283</v>
      </c>
      <c r="P46" s="10">
        <f t="shared" si="4"/>
        <v>1976.2371558724813</v>
      </c>
      <c r="Q46" s="10">
        <f t="shared" si="74"/>
        <v>1929.4971127914719</v>
      </c>
      <c r="R46" s="27">
        <v>67.22999999999999</v>
      </c>
      <c r="S46" s="11">
        <f t="shared" si="5"/>
        <v>1996.7271127914719</v>
      </c>
      <c r="T46" s="6">
        <f>S46*0.010016</f>
        <v>19.999218761719384</v>
      </c>
      <c r="U46" s="10">
        <f t="shared" si="6"/>
        <v>1976.7278940297524</v>
      </c>
      <c r="V46" s="12">
        <f t="shared" si="75"/>
        <v>1929.989511058491</v>
      </c>
      <c r="W46" s="26">
        <v>67.22999999999999</v>
      </c>
      <c r="X46" s="11">
        <f t="shared" si="7"/>
        <v>1997.219511058491</v>
      </c>
      <c r="Y46" s="6">
        <f>X46*0.010016</f>
        <v>20.004150622761848</v>
      </c>
      <c r="Z46" s="10">
        <f t="shared" si="8"/>
        <v>1977.2153604357291</v>
      </c>
      <c r="AA46" s="10">
        <f t="shared" si="76"/>
        <v>1931.4457330416117</v>
      </c>
      <c r="AB46" s="26">
        <v>67.22999999999999</v>
      </c>
      <c r="AC46" s="11">
        <f t="shared" si="9"/>
        <v>1998.6757330416117</v>
      </c>
      <c r="AD46" s="6">
        <f>AC46*0.010016</f>
        <v>20.018736142144785</v>
      </c>
      <c r="AE46" s="10">
        <f t="shared" si="10"/>
        <v>1978.656996899467</v>
      </c>
      <c r="AF46" s="1">
        <f t="shared" si="77"/>
        <v>1265.4980525660089</v>
      </c>
      <c r="AG46" s="26">
        <v>67.22999999999999</v>
      </c>
      <c r="AH46" s="11">
        <f t="shared" si="11"/>
        <v>1332.728052566009</v>
      </c>
      <c r="AI46" s="6">
        <f>AH46*0.010016</f>
        <v>13.348604174501146</v>
      </c>
      <c r="AJ46" s="10">
        <f t="shared" si="12"/>
        <v>1319.3794483915078</v>
      </c>
      <c r="AK46" s="10">
        <f t="shared" si="78"/>
        <v>1273.5907186505231</v>
      </c>
      <c r="AL46" s="26">
        <v>67.22999999999999</v>
      </c>
      <c r="AM46" s="11">
        <f t="shared" si="13"/>
        <v>1340.8207186505231</v>
      </c>
      <c r="AN46" s="6">
        <f>AM46*0.010016</f>
        <v>13.42966031800364</v>
      </c>
      <c r="AO46" s="10">
        <f t="shared" si="14"/>
        <v>1327.3910583325194</v>
      </c>
      <c r="AP46" s="4">
        <f t="shared" si="79"/>
        <v>1281.6506094373956</v>
      </c>
      <c r="AQ46" s="26">
        <v>67.22999999999999</v>
      </c>
      <c r="AR46" s="11">
        <f t="shared" si="15"/>
        <v>1348.8806094373956</v>
      </c>
      <c r="AS46" s="6">
        <f>AR46*0.010016</f>
        <v>13.510388184124956</v>
      </c>
      <c r="AT46" s="10">
        <f t="shared" si="16"/>
        <v>1335.3702212532708</v>
      </c>
      <c r="AU46" s="10">
        <f t="shared" si="80"/>
        <v>1288.7263233360359</v>
      </c>
      <c r="AV46" s="26">
        <v>67.22999999999999</v>
      </c>
      <c r="AW46" s="11">
        <f t="shared" si="17"/>
        <v>1355.9563233360359</v>
      </c>
      <c r="AX46" s="6">
        <f>AW46*0.010016</f>
        <v>13.581258534533736</v>
      </c>
      <c r="AY46" s="10">
        <f t="shared" si="18"/>
        <v>1342.375064801502</v>
      </c>
      <c r="AZ46" s="1">
        <f t="shared" si="81"/>
        <v>1303.0961717087046</v>
      </c>
      <c r="BA46" s="26">
        <v>67.22999999999999</v>
      </c>
      <c r="BB46" s="11">
        <f t="shared" si="19"/>
        <v>1370.3261717087046</v>
      </c>
      <c r="BC46" s="6">
        <f>BB46*0.010016</f>
        <v>13.725186935834387</v>
      </c>
      <c r="BD46" s="10">
        <f t="shared" si="20"/>
        <v>1356.6009847728701</v>
      </c>
      <c r="BE46" s="1">
        <f t="shared" si="82"/>
        <v>808.68652171335248</v>
      </c>
      <c r="BF46" s="26">
        <v>67.22999999999999</v>
      </c>
      <c r="BG46" s="11">
        <f t="shared" si="21"/>
        <v>875.91652171335249</v>
      </c>
      <c r="BH46" s="6">
        <f>BG46*0.010016</f>
        <v>8.7731798814809387</v>
      </c>
      <c r="BI46" s="10">
        <f t="shared" si="22"/>
        <v>867.14334183187157</v>
      </c>
      <c r="BJ46" s="1">
        <f t="shared" si="83"/>
        <v>825.97871930997178</v>
      </c>
      <c r="BK46" s="26">
        <v>67.22999999999999</v>
      </c>
      <c r="BL46" s="11">
        <f t="shared" si="23"/>
        <v>893.2087193099718</v>
      </c>
      <c r="BM46" s="6">
        <f>BL46*0.010016</f>
        <v>8.9463785326086782</v>
      </c>
      <c r="BN46" s="10">
        <f t="shared" si="24"/>
        <v>884.26234077736308</v>
      </c>
      <c r="BO46" s="1">
        <f t="shared" si="84"/>
        <v>842.28514304215025</v>
      </c>
      <c r="BP46" s="26">
        <v>67.22999999999999</v>
      </c>
      <c r="BQ46" s="11">
        <f t="shared" si="25"/>
        <v>909.51514304215027</v>
      </c>
      <c r="BR46" s="6">
        <f>BQ46*0.010016</f>
        <v>9.109703672710177</v>
      </c>
      <c r="BS46" s="10">
        <f t="shared" si="26"/>
        <v>900.40543936944005</v>
      </c>
      <c r="BT46" s="1">
        <f t="shared" si="85"/>
        <v>859.48880827156813</v>
      </c>
      <c r="BU46" s="26">
        <v>67.22999999999999</v>
      </c>
      <c r="BV46" s="11">
        <f t="shared" si="27"/>
        <v>926.71880827156815</v>
      </c>
      <c r="BW46" s="6">
        <f>BV46*0.010016</f>
        <v>9.2820155836480271</v>
      </c>
      <c r="BX46" s="10">
        <f t="shared" si="28"/>
        <v>917.43679268792016</v>
      </c>
      <c r="BY46" s="1">
        <f t="shared" si="86"/>
        <v>876.64714184310651</v>
      </c>
      <c r="BZ46" s="26">
        <v>67.22999999999999</v>
      </c>
      <c r="CA46" s="11">
        <f t="shared" si="29"/>
        <v>943.87714184310653</v>
      </c>
      <c r="CB46" s="6">
        <f>CA46*0.010016</f>
        <v>9.4538734527005559</v>
      </c>
      <c r="CC46" s="10">
        <f t="shared" si="30"/>
        <v>934.42326839040595</v>
      </c>
      <c r="CD46" s="1">
        <f t="shared" si="87"/>
        <v>496.59109463610918</v>
      </c>
      <c r="CE46" s="26">
        <v>67.22999999999999</v>
      </c>
      <c r="CF46" s="11">
        <f t="shared" si="31"/>
        <v>563.82109463610914</v>
      </c>
      <c r="CG46" s="6">
        <f>CF46*0.010016</f>
        <v>5.6472320838752692</v>
      </c>
      <c r="CH46" s="10">
        <f t="shared" si="32"/>
        <v>558.17386255223391</v>
      </c>
      <c r="CI46" s="1">
        <f t="shared" si="88"/>
        <v>514.92160780529139</v>
      </c>
      <c r="CJ46" s="26">
        <v>67.22999999999999</v>
      </c>
      <c r="CK46" s="11">
        <f t="shared" si="33"/>
        <v>582.15160780529141</v>
      </c>
      <c r="CL46" s="6">
        <f>CK46*0.010016</f>
        <v>5.8308305037777988</v>
      </c>
      <c r="CM46" s="10">
        <f t="shared" si="34"/>
        <v>576.32077730151366</v>
      </c>
      <c r="CN46" s="1">
        <f t="shared" si="89"/>
        <v>532.28774169414135</v>
      </c>
      <c r="CO46" s="26">
        <v>67.22999999999999</v>
      </c>
      <c r="CP46" s="11">
        <f t="shared" si="35"/>
        <v>599.51774169414136</v>
      </c>
      <c r="CQ46" s="6">
        <f>CP46*0.010016</f>
        <v>6.0047697008085201</v>
      </c>
      <c r="CR46" s="10">
        <f t="shared" si="36"/>
        <v>593.51297199333283</v>
      </c>
      <c r="CS46" s="1">
        <f t="shared" si="90"/>
        <v>550.55132365008967</v>
      </c>
      <c r="CT46" s="26">
        <v>67.22999999999999</v>
      </c>
      <c r="CU46" s="11">
        <f t="shared" si="37"/>
        <v>617.78132365008969</v>
      </c>
      <c r="CV46" s="6">
        <f>CU46*0.010016</f>
        <v>6.187697737679299</v>
      </c>
      <c r="CW46" s="10">
        <f t="shared" si="38"/>
        <v>611.5936259124104</v>
      </c>
      <c r="CX46" s="1">
        <f t="shared" si="91"/>
        <v>564.62797498709199</v>
      </c>
      <c r="CY46" s="26">
        <v>67.22999999999999</v>
      </c>
      <c r="CZ46" s="11">
        <f t="shared" si="39"/>
        <v>631.85797498709201</v>
      </c>
      <c r="DA46" s="6">
        <f>CZ46*0.010016</f>
        <v>6.3286894774707143</v>
      </c>
      <c r="DB46" s="10">
        <f t="shared" si="40"/>
        <v>625.52928550962133</v>
      </c>
      <c r="DC46" s="1">
        <f t="shared" si="92"/>
        <v>526.07212007003955</v>
      </c>
      <c r="DD46" s="26">
        <v>67.22999999999999</v>
      </c>
      <c r="DE46" s="11">
        <f t="shared" si="93"/>
        <v>593.30212007003956</v>
      </c>
      <c r="DF46" s="6">
        <f>DE46*0.010016</f>
        <v>5.9425140346215164</v>
      </c>
      <c r="DG46" s="10">
        <f t="shared" si="94"/>
        <v>587.3596060354181</v>
      </c>
      <c r="DH46" s="1">
        <f t="shared" si="95"/>
        <v>539.38487423934771</v>
      </c>
      <c r="DI46" s="26">
        <v>67.22999999999999</v>
      </c>
      <c r="DJ46" s="11">
        <f t="shared" si="41"/>
        <v>606.61487423934773</v>
      </c>
      <c r="DK46" s="6">
        <f>DJ46*0.010016</f>
        <v>6.0758545803813071</v>
      </c>
      <c r="DL46" s="10">
        <f t="shared" si="42"/>
        <v>600.53901965896637</v>
      </c>
      <c r="DM46" s="1">
        <f t="shared" si="96"/>
        <v>553.60360574613674</v>
      </c>
      <c r="DN46" s="26">
        <v>67.22999999999999</v>
      </c>
      <c r="DO46" s="11">
        <f t="shared" si="43"/>
        <v>620.83360574613675</v>
      </c>
      <c r="DP46" s="6">
        <f>DO46*0.010016</f>
        <v>6.2182693951533059</v>
      </c>
      <c r="DQ46" s="10">
        <f t="shared" si="44"/>
        <v>614.6153363509834</v>
      </c>
      <c r="DR46" s="1">
        <f t="shared" si="97"/>
        <v>567.80307087173458</v>
      </c>
      <c r="DS46" s="26">
        <v>67.22999999999999</v>
      </c>
      <c r="DT46" s="11">
        <f t="shared" si="45"/>
        <v>635.03307087173459</v>
      </c>
      <c r="DU46" s="6">
        <f>DT46*0.010016</f>
        <v>6.3604912378512939</v>
      </c>
      <c r="DV46" s="10">
        <f t="shared" si="46"/>
        <v>628.67257963388329</v>
      </c>
      <c r="DW46" s="1">
        <f t="shared" si="98"/>
        <v>581.98329572208672</v>
      </c>
      <c r="DX46" s="26">
        <v>67.22999999999999</v>
      </c>
      <c r="DY46" s="11">
        <f t="shared" si="47"/>
        <v>649.21329572208674</v>
      </c>
      <c r="DZ46" s="6">
        <f>DY46*0.010016</f>
        <v>6.5025203699524212</v>
      </c>
      <c r="EA46" s="10">
        <f t="shared" si="48"/>
        <v>642.71077535213431</v>
      </c>
      <c r="EB46" s="1">
        <f t="shared" si="99"/>
        <v>599.90846355717201</v>
      </c>
      <c r="EC46" s="26">
        <v>67.22999999999999</v>
      </c>
      <c r="ED46" s="11">
        <f t="shared" si="49"/>
        <v>667.13846355717203</v>
      </c>
      <c r="EE46" s="6">
        <f>ED46*0.010016</f>
        <v>6.6820588509886356</v>
      </c>
      <c r="EF46" s="10">
        <f t="shared" si="50"/>
        <v>660.45640470618343</v>
      </c>
      <c r="EG46" s="1">
        <f t="shared" si="100"/>
        <v>614.13933829195378</v>
      </c>
      <c r="EH46" s="26">
        <v>67.22999999999999</v>
      </c>
      <c r="EI46" s="11">
        <f t="shared" si="51"/>
        <v>681.3693382919538</v>
      </c>
      <c r="EJ46" s="6">
        <f>EI46*0.010016</f>
        <v>6.8245952923322095</v>
      </c>
      <c r="EK46" s="10">
        <f t="shared" si="52"/>
        <v>674.54474299962158</v>
      </c>
      <c r="EL46" s="1">
        <f t="shared" si="101"/>
        <v>628.35699254410702</v>
      </c>
      <c r="EM46" s="26">
        <v>67.22999999999999</v>
      </c>
      <c r="EN46" s="11">
        <f t="shared" si="53"/>
        <v>695.58699254410703</v>
      </c>
      <c r="EO46" s="6">
        <f>EN46*0.010016</f>
        <v>6.9669993173217764</v>
      </c>
      <c r="EP46" s="10">
        <f t="shared" si="54"/>
        <v>688.61999322678525</v>
      </c>
      <c r="EQ46" s="1">
        <f t="shared" si="102"/>
        <v>641.64458845698641</v>
      </c>
      <c r="ER46" s="26">
        <v>67.22999999999999</v>
      </c>
      <c r="ES46" s="11">
        <f t="shared" si="55"/>
        <v>708.87458845698643</v>
      </c>
      <c r="ET46" s="6">
        <f>ES46*0.010016</f>
        <v>7.1000878779851764</v>
      </c>
      <c r="EU46" s="10">
        <f t="shared" si="56"/>
        <v>701.77450057900126</v>
      </c>
      <c r="EV46" s="1">
        <f t="shared" si="103"/>
        <v>657.2051919184704</v>
      </c>
      <c r="EW46" s="26">
        <v>67.22999999999999</v>
      </c>
      <c r="EX46" s="11">
        <f t="shared" si="57"/>
        <v>724.43519191847042</v>
      </c>
      <c r="EY46" s="6">
        <f>EX46*0.010016</f>
        <v>7.2559428822554004</v>
      </c>
      <c r="EZ46" s="10">
        <f t="shared" si="58"/>
        <v>717.17924903621497</v>
      </c>
      <c r="FA46" s="1">
        <f t="shared" si="104"/>
        <v>667.30040816511553</v>
      </c>
      <c r="FB46" s="26">
        <v>67.22999999999999</v>
      </c>
      <c r="FC46" s="11">
        <f t="shared" si="59"/>
        <v>734.53040816511555</v>
      </c>
      <c r="FD46" s="6">
        <f>FC46*0.010016</f>
        <v>7.3570565681817977</v>
      </c>
      <c r="FE46" s="10">
        <f t="shared" si="60"/>
        <v>727.1733515969338</v>
      </c>
      <c r="FF46" s="1">
        <f t="shared" si="105"/>
        <v>681.96557162395527</v>
      </c>
      <c r="FG46" s="26">
        <v>67.22999999999999</v>
      </c>
      <c r="FH46" s="11">
        <f t="shared" si="61"/>
        <v>749.19557162395529</v>
      </c>
      <c r="FI46" s="6">
        <f>FH46*0.010016</f>
        <v>7.503942845385537</v>
      </c>
      <c r="FJ46" s="10">
        <f t="shared" si="62"/>
        <v>741.69162877856979</v>
      </c>
      <c r="FK46" s="1">
        <f t="shared" si="106"/>
        <v>697.53469102865904</v>
      </c>
      <c r="FL46" s="26">
        <v>67.22999999999999</v>
      </c>
      <c r="FM46" s="11">
        <f t="shared" si="63"/>
        <v>764.76469102865906</v>
      </c>
      <c r="FN46" s="6">
        <f>FM46*0.010016</f>
        <v>7.6598831453430494</v>
      </c>
      <c r="FO46" s="10">
        <f t="shared" si="64"/>
        <v>757.10480788331597</v>
      </c>
      <c r="FP46" s="1">
        <f t="shared" si="107"/>
        <v>713.09244497619704</v>
      </c>
      <c r="FQ46" s="26">
        <v>67.22999999999999</v>
      </c>
      <c r="FR46" s="11">
        <f t="shared" si="65"/>
        <v>780.32244497619706</v>
      </c>
      <c r="FS46" s="6">
        <f>FR46*0.010016</f>
        <v>7.8157096088815905</v>
      </c>
      <c r="FT46" s="10">
        <f t="shared" si="66"/>
        <v>772.50673536731551</v>
      </c>
      <c r="FU46" s="1">
        <f t="shared" si="108"/>
        <v>728.63884176335375</v>
      </c>
      <c r="FV46" s="26">
        <v>67.22999999999999</v>
      </c>
      <c r="FW46" s="11">
        <f t="shared" si="67"/>
        <v>795.86884176335377</v>
      </c>
      <c r="FX46" s="6">
        <f>FW46*0.010016</f>
        <v>7.9714223191017517</v>
      </c>
      <c r="FY46" s="10">
        <f t="shared" si="68"/>
        <v>787.89741944425202</v>
      </c>
      <c r="FZ46" s="1">
        <f t="shared" si="109"/>
        <v>730.52142968207318</v>
      </c>
      <c r="GA46" s="26">
        <v>67.22999999999999</v>
      </c>
      <c r="GB46" s="11">
        <f t="shared" si="69"/>
        <v>797.75142968207319</v>
      </c>
      <c r="GC46" s="6">
        <f>GB46*0.010016</f>
        <v>7.9902783196956459</v>
      </c>
      <c r="GD46" s="10">
        <f t="shared" si="70"/>
        <v>789.76115136237752</v>
      </c>
      <c r="GE46" s="1">
        <f t="shared" si="110"/>
        <v>746.08485243973257</v>
      </c>
    </row>
    <row r="47" spans="1:187" x14ac:dyDescent="0.3">
      <c r="A47">
        <v>61</v>
      </c>
      <c r="B47">
        <v>3171</v>
      </c>
      <c r="C47" s="26">
        <v>46.6875</v>
      </c>
      <c r="D47">
        <f t="shared" si="0"/>
        <v>3217.6875</v>
      </c>
      <c r="E47" s="6">
        <f>D47*0.010016</f>
        <v>32.228358</v>
      </c>
      <c r="F47" s="9">
        <f t="shared" si="1"/>
        <v>3185.4591420000002</v>
      </c>
      <c r="G47" s="4">
        <f t="shared" si="71"/>
        <v>3205.7958883199999</v>
      </c>
      <c r="H47" s="27">
        <v>46.6875</v>
      </c>
      <c r="I47" s="11">
        <f t="shared" si="2"/>
        <v>3252.4833883199999</v>
      </c>
      <c r="J47" s="6">
        <f>I47*0.010016</f>
        <v>32.576873617413121</v>
      </c>
      <c r="K47" s="10">
        <f t="shared" si="72"/>
        <v>3219.9065147025867</v>
      </c>
      <c r="L47" s="12">
        <f t="shared" si="73"/>
        <v>1975.7431240047476</v>
      </c>
      <c r="M47" s="27">
        <v>46.6875</v>
      </c>
      <c r="N47" s="11">
        <f t="shared" si="3"/>
        <v>2022.4306240047476</v>
      </c>
      <c r="O47" s="6">
        <f>N47*0.010016</f>
        <v>20.256665130031553</v>
      </c>
      <c r="P47" s="10">
        <f t="shared" si="4"/>
        <v>2002.1739588747162</v>
      </c>
      <c r="Q47" s="10">
        <f t="shared" si="74"/>
        <v>1976.2371558724813</v>
      </c>
      <c r="R47" s="27">
        <v>46.6875</v>
      </c>
      <c r="S47" s="11">
        <f t="shared" si="5"/>
        <v>2022.9246558724813</v>
      </c>
      <c r="T47" s="6">
        <f>S47*0.010016</f>
        <v>20.261613353218774</v>
      </c>
      <c r="U47" s="10">
        <f t="shared" si="6"/>
        <v>2002.6630425192625</v>
      </c>
      <c r="V47" s="12">
        <f t="shared" si="75"/>
        <v>1976.7278940297524</v>
      </c>
      <c r="W47" s="26">
        <v>46.6875</v>
      </c>
      <c r="X47" s="11">
        <f t="shared" si="7"/>
        <v>2023.4153940297524</v>
      </c>
      <c r="Y47" s="6">
        <f>X47*0.010016</f>
        <v>20.266528586602</v>
      </c>
      <c r="Z47" s="10">
        <f t="shared" si="8"/>
        <v>2003.1488654431505</v>
      </c>
      <c r="AA47" s="10">
        <f t="shared" si="76"/>
        <v>1977.2153604357291</v>
      </c>
      <c r="AB47" s="26">
        <v>46.6875</v>
      </c>
      <c r="AC47" s="11">
        <f t="shared" si="9"/>
        <v>2023.9028604357291</v>
      </c>
      <c r="AD47" s="6">
        <f>AC47*0.010016</f>
        <v>20.271411050124264</v>
      </c>
      <c r="AE47" s="10">
        <f t="shared" si="10"/>
        <v>2003.6314493856048</v>
      </c>
      <c r="AF47" s="1">
        <f t="shared" si="77"/>
        <v>1978.656996899467</v>
      </c>
      <c r="AG47" s="26">
        <v>46.6875</v>
      </c>
      <c r="AH47" s="11">
        <f t="shared" si="11"/>
        <v>2025.344496899467</v>
      </c>
      <c r="AI47" s="6">
        <f>AH47*0.010016</f>
        <v>20.285850480945061</v>
      </c>
      <c r="AJ47" s="10">
        <f t="shared" si="12"/>
        <v>2005.0586464185219</v>
      </c>
      <c r="AK47" s="10">
        <f t="shared" si="78"/>
        <v>1319.3794483915078</v>
      </c>
      <c r="AL47" s="26">
        <v>46.6875</v>
      </c>
      <c r="AM47" s="11">
        <f t="shared" si="13"/>
        <v>1366.0669483915078</v>
      </c>
      <c r="AN47" s="6">
        <f>AM47*0.010016</f>
        <v>13.682526555089343</v>
      </c>
      <c r="AO47" s="10">
        <f t="shared" si="14"/>
        <v>1352.3844218364184</v>
      </c>
      <c r="AP47" s="4">
        <f t="shared" si="79"/>
        <v>1327.3910583325194</v>
      </c>
      <c r="AQ47" s="26">
        <v>46.6875</v>
      </c>
      <c r="AR47" s="11">
        <f t="shared" si="15"/>
        <v>1374.0785583325194</v>
      </c>
      <c r="AS47" s="6">
        <f>AR47*0.010016</f>
        <v>13.762770840258515</v>
      </c>
      <c r="AT47" s="10">
        <f t="shared" si="16"/>
        <v>1360.3157874922608</v>
      </c>
      <c r="AU47" s="10">
        <f t="shared" si="80"/>
        <v>1335.3702212532708</v>
      </c>
      <c r="AV47" s="26">
        <v>46.6875</v>
      </c>
      <c r="AW47" s="11">
        <f t="shared" si="17"/>
        <v>1382.0577212532708</v>
      </c>
      <c r="AX47" s="6">
        <f>AW47*0.010016</f>
        <v>13.842690136072761</v>
      </c>
      <c r="AY47" s="10">
        <f t="shared" si="18"/>
        <v>1368.2150311171979</v>
      </c>
      <c r="AZ47" s="1">
        <f t="shared" si="81"/>
        <v>1342.375064801502</v>
      </c>
      <c r="BA47" s="26">
        <v>46.6875</v>
      </c>
      <c r="BB47" s="11">
        <f t="shared" si="19"/>
        <v>1389.062564801502</v>
      </c>
      <c r="BC47" s="6">
        <f>BB47*0.010016</f>
        <v>13.912850649051846</v>
      </c>
      <c r="BD47" s="10">
        <f t="shared" si="20"/>
        <v>1375.1497141524503</v>
      </c>
      <c r="BE47" s="1">
        <f t="shared" si="82"/>
        <v>1356.6009847728701</v>
      </c>
      <c r="BF47" s="26">
        <v>46.6875</v>
      </c>
      <c r="BG47" s="11">
        <f t="shared" si="21"/>
        <v>1403.2884847728701</v>
      </c>
      <c r="BH47" s="6">
        <f>BG47*0.010016</f>
        <v>14.055337463485067</v>
      </c>
      <c r="BI47" s="10">
        <f t="shared" si="22"/>
        <v>1389.233147309385</v>
      </c>
      <c r="BJ47" s="1">
        <f t="shared" si="83"/>
        <v>867.14334183187157</v>
      </c>
      <c r="BK47" s="26">
        <v>46.6875</v>
      </c>
      <c r="BL47" s="11">
        <f t="shared" si="23"/>
        <v>913.83084183187157</v>
      </c>
      <c r="BM47" s="6">
        <f>BL47*0.010016</f>
        <v>9.1529297117880262</v>
      </c>
      <c r="BN47" s="10">
        <f t="shared" si="24"/>
        <v>904.67791212008353</v>
      </c>
      <c r="BO47" s="1">
        <f t="shared" si="84"/>
        <v>884.26234077736308</v>
      </c>
      <c r="BP47" s="26">
        <v>46.6875</v>
      </c>
      <c r="BQ47" s="11">
        <f t="shared" si="25"/>
        <v>930.94984077736308</v>
      </c>
      <c r="BR47" s="6">
        <f>BQ47*0.010016</f>
        <v>9.324393605226069</v>
      </c>
      <c r="BS47" s="10">
        <f t="shared" si="26"/>
        <v>921.625447172137</v>
      </c>
      <c r="BT47" s="1">
        <f t="shared" si="85"/>
        <v>900.40543936944005</v>
      </c>
      <c r="BU47" s="26">
        <v>46.6875</v>
      </c>
      <c r="BV47" s="11">
        <f t="shared" si="27"/>
        <v>947.09293936944005</v>
      </c>
      <c r="BW47" s="6">
        <f>BV47*0.010016</f>
        <v>9.4860828807243127</v>
      </c>
      <c r="BX47" s="10">
        <f t="shared" si="28"/>
        <v>937.60685648871572</v>
      </c>
      <c r="BY47" s="1">
        <f t="shared" si="86"/>
        <v>917.43679268792016</v>
      </c>
      <c r="BZ47" s="26">
        <v>46.6875</v>
      </c>
      <c r="CA47" s="11">
        <f t="shared" si="29"/>
        <v>964.12429268792016</v>
      </c>
      <c r="CB47" s="6">
        <f>CA47*0.010016</f>
        <v>9.656668915562209</v>
      </c>
      <c r="CC47" s="10">
        <f t="shared" si="30"/>
        <v>954.46762377235791</v>
      </c>
      <c r="CD47" s="1">
        <f t="shared" si="87"/>
        <v>934.42326839040595</v>
      </c>
      <c r="CE47" s="26">
        <v>46.6875</v>
      </c>
      <c r="CF47" s="11">
        <f t="shared" si="31"/>
        <v>981.11076839040595</v>
      </c>
      <c r="CG47" s="6">
        <f>CF47*0.010016</f>
        <v>9.826805456198306</v>
      </c>
      <c r="CH47" s="10">
        <f t="shared" si="32"/>
        <v>971.28396293420769</v>
      </c>
      <c r="CI47" s="1">
        <f t="shared" si="88"/>
        <v>558.17386255223391</v>
      </c>
      <c r="CJ47" s="26">
        <v>46.6875</v>
      </c>
      <c r="CK47" s="11">
        <f t="shared" si="33"/>
        <v>604.86136255223391</v>
      </c>
      <c r="CL47" s="6">
        <f>CK47*0.010016</f>
        <v>6.0582914073231748</v>
      </c>
      <c r="CM47" s="10">
        <f t="shared" si="34"/>
        <v>598.80307114491075</v>
      </c>
      <c r="CN47" s="1">
        <f t="shared" si="89"/>
        <v>576.32077730151366</v>
      </c>
      <c r="CO47" s="26">
        <v>46.6875</v>
      </c>
      <c r="CP47" s="11">
        <f t="shared" si="35"/>
        <v>623.00827730151366</v>
      </c>
      <c r="CQ47" s="6">
        <f>CP47*0.010016</f>
        <v>6.2400509054519615</v>
      </c>
      <c r="CR47" s="10">
        <f t="shared" si="36"/>
        <v>616.76822639606166</v>
      </c>
      <c r="CS47" s="1">
        <f t="shared" si="90"/>
        <v>593.51297199333283</v>
      </c>
      <c r="CT47" s="26">
        <v>46.6875</v>
      </c>
      <c r="CU47" s="11">
        <f t="shared" si="37"/>
        <v>640.20047199333283</v>
      </c>
      <c r="CV47" s="6">
        <f>CU47*0.010016</f>
        <v>6.4122479274852218</v>
      </c>
      <c r="CW47" s="10">
        <f t="shared" si="38"/>
        <v>633.78822406584766</v>
      </c>
      <c r="CX47" s="1">
        <f t="shared" si="91"/>
        <v>611.5936259124104</v>
      </c>
      <c r="CY47" s="26">
        <v>46.6875</v>
      </c>
      <c r="CZ47" s="11">
        <f t="shared" si="39"/>
        <v>658.2811259124104</v>
      </c>
      <c r="DA47" s="6">
        <f>CZ47*0.010016</f>
        <v>6.5933437571387028</v>
      </c>
      <c r="DB47" s="10">
        <f t="shared" si="40"/>
        <v>651.68778215527175</v>
      </c>
      <c r="DC47" s="1">
        <f t="shared" si="92"/>
        <v>625.52928550962133</v>
      </c>
      <c r="DD47" s="26">
        <v>46.6875</v>
      </c>
      <c r="DE47" s="11">
        <f t="shared" si="93"/>
        <v>672.21678550962133</v>
      </c>
      <c r="DF47" s="6">
        <f>DE47*0.010016</f>
        <v>6.7329233236643677</v>
      </c>
      <c r="DG47" s="10">
        <f t="shared" si="94"/>
        <v>665.48386218595692</v>
      </c>
      <c r="DH47" s="1">
        <f t="shared" si="95"/>
        <v>587.3596060354181</v>
      </c>
      <c r="DI47" s="26">
        <v>46.6875</v>
      </c>
      <c r="DJ47" s="11">
        <f t="shared" si="41"/>
        <v>634.0471060354181</v>
      </c>
      <c r="DK47" s="6">
        <f>DJ47*0.010016</f>
        <v>6.350615814050748</v>
      </c>
      <c r="DL47" s="10">
        <f t="shared" si="42"/>
        <v>627.6964902213673</v>
      </c>
      <c r="DM47" s="1">
        <f t="shared" si="96"/>
        <v>600.53901965896637</v>
      </c>
      <c r="DN47" s="26">
        <v>46.6875</v>
      </c>
      <c r="DO47" s="11">
        <f t="shared" si="43"/>
        <v>647.22651965896637</v>
      </c>
      <c r="DP47" s="6">
        <f>DO47*0.010016</f>
        <v>6.4826208209042075</v>
      </c>
      <c r="DQ47" s="10">
        <f t="shared" si="44"/>
        <v>640.74389883806214</v>
      </c>
      <c r="DR47" s="1">
        <f t="shared" si="97"/>
        <v>614.6153363509834</v>
      </c>
      <c r="DS47" s="26">
        <v>46.6875</v>
      </c>
      <c r="DT47" s="11">
        <f t="shared" si="45"/>
        <v>661.3028363509834</v>
      </c>
      <c r="DU47" s="6">
        <f>DT47*0.010016</f>
        <v>6.62360920889145</v>
      </c>
      <c r="DV47" s="10">
        <f t="shared" si="46"/>
        <v>654.67922714209192</v>
      </c>
      <c r="DW47" s="1">
        <f t="shared" si="98"/>
        <v>628.67257963388329</v>
      </c>
      <c r="DX47" s="26">
        <v>46.6875</v>
      </c>
      <c r="DY47" s="11">
        <f t="shared" si="47"/>
        <v>675.36007963388329</v>
      </c>
      <c r="DZ47" s="6">
        <f>DY47*0.010016</f>
        <v>6.7644065576129755</v>
      </c>
      <c r="EA47" s="10">
        <f t="shared" si="48"/>
        <v>668.59567307627026</v>
      </c>
      <c r="EB47" s="1">
        <f t="shared" si="99"/>
        <v>642.71077535213431</v>
      </c>
      <c r="EC47" s="26">
        <v>46.6875</v>
      </c>
      <c r="ED47" s="11">
        <f t="shared" si="49"/>
        <v>689.39827535213431</v>
      </c>
      <c r="EE47" s="6">
        <f>ED47*0.010016</f>
        <v>6.9050131259269776</v>
      </c>
      <c r="EF47" s="10">
        <f t="shared" si="50"/>
        <v>682.49326222620732</v>
      </c>
      <c r="EG47" s="1">
        <f t="shared" si="100"/>
        <v>660.45640470618343</v>
      </c>
      <c r="EH47" s="26">
        <v>46.6875</v>
      </c>
      <c r="EI47" s="11">
        <f t="shared" si="51"/>
        <v>707.14390470618343</v>
      </c>
      <c r="EJ47" s="6">
        <f>EI47*0.010016</f>
        <v>7.0827533495371338</v>
      </c>
      <c r="EK47" s="10">
        <f t="shared" si="52"/>
        <v>700.06115135664629</v>
      </c>
      <c r="EL47" s="1">
        <f t="shared" si="101"/>
        <v>674.54474299962158</v>
      </c>
      <c r="EM47" s="26">
        <v>46.6875</v>
      </c>
      <c r="EN47" s="11">
        <f t="shared" si="53"/>
        <v>721.23224299962158</v>
      </c>
      <c r="EO47" s="6">
        <f>EN47*0.010016</f>
        <v>7.2238621458842101</v>
      </c>
      <c r="EP47" s="10">
        <f t="shared" si="54"/>
        <v>714.00838085373732</v>
      </c>
      <c r="EQ47" s="1">
        <f t="shared" si="102"/>
        <v>688.61999322678525</v>
      </c>
      <c r="ER47" s="26">
        <v>46.6875</v>
      </c>
      <c r="ES47" s="11">
        <f t="shared" si="55"/>
        <v>735.30749322678525</v>
      </c>
      <c r="ET47" s="6">
        <f>ES47*0.010016</f>
        <v>7.3648398521594816</v>
      </c>
      <c r="EU47" s="10">
        <f t="shared" si="56"/>
        <v>727.94265337462582</v>
      </c>
      <c r="EV47" s="1">
        <f t="shared" si="103"/>
        <v>701.77450057900126</v>
      </c>
      <c r="EW47" s="26">
        <v>46.6875</v>
      </c>
      <c r="EX47" s="11">
        <f t="shared" si="57"/>
        <v>748.46200057900126</v>
      </c>
      <c r="EY47" s="6">
        <f>EX47*0.010016</f>
        <v>7.4965953977992772</v>
      </c>
      <c r="EZ47" s="10">
        <f t="shared" si="58"/>
        <v>740.96540518120196</v>
      </c>
      <c r="FA47" s="1">
        <f t="shared" si="104"/>
        <v>717.17924903621497</v>
      </c>
      <c r="FB47" s="26">
        <v>46.6875</v>
      </c>
      <c r="FC47" s="11">
        <f t="shared" si="59"/>
        <v>763.86674903621497</v>
      </c>
      <c r="FD47" s="6">
        <f>FC47*0.010016</f>
        <v>7.6508893583467295</v>
      </c>
      <c r="FE47" s="10">
        <f t="shared" si="60"/>
        <v>756.21585967786825</v>
      </c>
      <c r="FF47" s="1">
        <f t="shared" si="105"/>
        <v>727.1733515969338</v>
      </c>
      <c r="FG47" s="26">
        <v>46.6875</v>
      </c>
      <c r="FH47" s="11">
        <f t="shared" si="61"/>
        <v>773.8608515969338</v>
      </c>
      <c r="FI47" s="6">
        <f>FH47*0.010016</f>
        <v>7.7509902895948892</v>
      </c>
      <c r="FJ47" s="10">
        <f t="shared" si="62"/>
        <v>766.10986130733886</v>
      </c>
      <c r="FK47" s="1">
        <f t="shared" si="106"/>
        <v>741.69162877856979</v>
      </c>
      <c r="FL47" s="26">
        <v>46.6875</v>
      </c>
      <c r="FM47" s="11">
        <f t="shared" si="63"/>
        <v>788.37912877856979</v>
      </c>
      <c r="FN47" s="6">
        <f>FM47*0.010016</f>
        <v>7.8964053538461556</v>
      </c>
      <c r="FO47" s="10">
        <f t="shared" si="64"/>
        <v>780.48272342472364</v>
      </c>
      <c r="FP47" s="1">
        <f t="shared" si="107"/>
        <v>757.10480788331597</v>
      </c>
      <c r="FQ47" s="26">
        <v>46.6875</v>
      </c>
      <c r="FR47" s="11">
        <f t="shared" si="65"/>
        <v>803.79230788331597</v>
      </c>
      <c r="FS47" s="6">
        <f>FR47*0.010016</f>
        <v>8.0507837557592925</v>
      </c>
      <c r="FT47" s="10">
        <f t="shared" si="66"/>
        <v>795.74152412755666</v>
      </c>
      <c r="FU47" s="1">
        <f t="shared" si="108"/>
        <v>772.50673536731551</v>
      </c>
      <c r="FV47" s="26">
        <v>46.6875</v>
      </c>
      <c r="FW47" s="11">
        <f t="shared" si="67"/>
        <v>819.19423536731551</v>
      </c>
      <c r="FX47" s="6">
        <f>FW47*0.010016</f>
        <v>8.2050494614390335</v>
      </c>
      <c r="FY47" s="10">
        <f t="shared" si="68"/>
        <v>810.98918590587652</v>
      </c>
      <c r="FZ47" s="1">
        <f t="shared" si="109"/>
        <v>787.89741944425202</v>
      </c>
      <c r="GA47" s="26">
        <v>46.6875</v>
      </c>
      <c r="GB47" s="11">
        <f t="shared" si="69"/>
        <v>834.58491944425202</v>
      </c>
      <c r="GC47" s="6">
        <f>GB47*0.010016</f>
        <v>8.3592025531536294</v>
      </c>
      <c r="GD47" s="10">
        <f t="shared" si="70"/>
        <v>826.22571689109839</v>
      </c>
      <c r="GE47" s="1">
        <f t="shared" si="110"/>
        <v>789.76115136237752</v>
      </c>
    </row>
    <row r="48" spans="1:187" x14ac:dyDescent="0.3">
      <c r="A48">
        <v>62</v>
      </c>
      <c r="B48">
        <v>3171</v>
      </c>
      <c r="C48" s="26">
        <v>46.6875</v>
      </c>
      <c r="D48">
        <f t="shared" si="0"/>
        <v>3217.6875</v>
      </c>
      <c r="E48" s="6">
        <f>D48*0.010016</f>
        <v>32.228358</v>
      </c>
      <c r="F48" s="9">
        <f t="shared" si="1"/>
        <v>3185.4591420000002</v>
      </c>
      <c r="G48" s="4">
        <f t="shared" si="71"/>
        <v>3185.4591420000002</v>
      </c>
      <c r="H48" s="27">
        <v>46.6875</v>
      </c>
      <c r="I48" s="11">
        <f t="shared" si="2"/>
        <v>3232.1466420000002</v>
      </c>
      <c r="J48" s="6">
        <f>I48*0.010016</f>
        <v>32.373180766272</v>
      </c>
      <c r="K48" s="10">
        <f t="shared" si="72"/>
        <v>3199.7734612337281</v>
      </c>
      <c r="L48" s="12">
        <f t="shared" si="73"/>
        <v>3219.9065147025867</v>
      </c>
      <c r="M48" s="27">
        <v>46.6875</v>
      </c>
      <c r="N48" s="11">
        <f t="shared" si="3"/>
        <v>3266.5940147025867</v>
      </c>
      <c r="O48" s="6">
        <f>N48*0.010016</f>
        <v>32.718205651261108</v>
      </c>
      <c r="P48" s="10">
        <f t="shared" si="4"/>
        <v>3233.8758090513256</v>
      </c>
      <c r="Q48" s="10">
        <f t="shared" si="74"/>
        <v>2002.1739588747162</v>
      </c>
      <c r="R48" s="27">
        <v>46.6875</v>
      </c>
      <c r="S48" s="11">
        <f t="shared" si="5"/>
        <v>2048.8614588747159</v>
      </c>
      <c r="T48" s="6">
        <f>S48*0.010016</f>
        <v>20.521396372089157</v>
      </c>
      <c r="U48" s="10">
        <f t="shared" si="6"/>
        <v>2028.3400625026268</v>
      </c>
      <c r="V48" s="12">
        <f t="shared" si="75"/>
        <v>2002.6630425192625</v>
      </c>
      <c r="W48" s="26">
        <v>46.6875</v>
      </c>
      <c r="X48" s="11">
        <f t="shared" si="7"/>
        <v>2049.3505425192625</v>
      </c>
      <c r="Y48" s="6">
        <f>X48*0.010016</f>
        <v>20.526295033872934</v>
      </c>
      <c r="Z48" s="10">
        <f t="shared" si="8"/>
        <v>2028.8242474853896</v>
      </c>
      <c r="AA48" s="10">
        <f t="shared" si="76"/>
        <v>2003.1488654431505</v>
      </c>
      <c r="AB48" s="26">
        <v>46.6875</v>
      </c>
      <c r="AC48" s="11">
        <f t="shared" si="9"/>
        <v>2049.8363654431505</v>
      </c>
      <c r="AD48" s="6">
        <f>AC48*0.010016</f>
        <v>20.531161036278597</v>
      </c>
      <c r="AE48" s="10">
        <f t="shared" si="10"/>
        <v>2029.305204406872</v>
      </c>
      <c r="AF48" s="1">
        <f t="shared" si="77"/>
        <v>2003.6314493856048</v>
      </c>
      <c r="AG48" s="26">
        <v>46.6875</v>
      </c>
      <c r="AH48" s="11">
        <f t="shared" si="11"/>
        <v>2050.3189493856048</v>
      </c>
      <c r="AI48" s="6">
        <f>AH48*0.010016</f>
        <v>20.535994597046219</v>
      </c>
      <c r="AJ48" s="10">
        <f t="shared" si="12"/>
        <v>2029.7829547885585</v>
      </c>
      <c r="AK48" s="10">
        <f t="shared" si="78"/>
        <v>2005.0586464185219</v>
      </c>
      <c r="AL48" s="26">
        <v>46.6875</v>
      </c>
      <c r="AM48" s="11">
        <f t="shared" si="13"/>
        <v>2051.7461464185217</v>
      </c>
      <c r="AN48" s="6">
        <f>AM48*0.010016</f>
        <v>20.550289402527913</v>
      </c>
      <c r="AO48" s="10">
        <f t="shared" si="14"/>
        <v>2031.1958570159939</v>
      </c>
      <c r="AP48" s="4">
        <f t="shared" si="79"/>
        <v>1352.3844218364184</v>
      </c>
      <c r="AQ48" s="26">
        <v>46.6875</v>
      </c>
      <c r="AR48" s="11">
        <f t="shared" si="15"/>
        <v>1399.0719218364184</v>
      </c>
      <c r="AS48" s="6">
        <f>AR48*0.010016</f>
        <v>14.013104369113567</v>
      </c>
      <c r="AT48" s="10">
        <f t="shared" si="16"/>
        <v>1385.0588174673048</v>
      </c>
      <c r="AU48" s="10">
        <f t="shared" si="80"/>
        <v>1360.3157874922608</v>
      </c>
      <c r="AV48" s="26">
        <v>46.6875</v>
      </c>
      <c r="AW48" s="11">
        <f t="shared" si="17"/>
        <v>1407.0032874922608</v>
      </c>
      <c r="AX48" s="6">
        <f>AW48*0.010016</f>
        <v>14.092544927522486</v>
      </c>
      <c r="AY48" s="10">
        <f t="shared" si="18"/>
        <v>1392.9107425647383</v>
      </c>
      <c r="AZ48" s="1">
        <f t="shared" si="81"/>
        <v>1368.2150311171979</v>
      </c>
      <c r="BA48" s="26">
        <v>46.6875</v>
      </c>
      <c r="BB48" s="11">
        <f t="shared" si="19"/>
        <v>1414.9025311171979</v>
      </c>
      <c r="BC48" s="6">
        <f>BB48*0.010016</f>
        <v>14.171663751669856</v>
      </c>
      <c r="BD48" s="10">
        <f t="shared" si="20"/>
        <v>1400.730867365528</v>
      </c>
      <c r="BE48" s="1">
        <f t="shared" si="82"/>
        <v>1375.1497141524503</v>
      </c>
      <c r="BF48" s="26">
        <v>46.6875</v>
      </c>
      <c r="BG48" s="11">
        <f t="shared" si="21"/>
        <v>1421.8372141524503</v>
      </c>
      <c r="BH48" s="6">
        <f>BG48*0.010016</f>
        <v>14.241121536950944</v>
      </c>
      <c r="BI48" s="10">
        <f t="shared" si="22"/>
        <v>1407.5960926154994</v>
      </c>
      <c r="BJ48" s="1">
        <f t="shared" si="83"/>
        <v>1389.233147309385</v>
      </c>
      <c r="BK48" s="26">
        <v>46.6875</v>
      </c>
      <c r="BL48" s="11">
        <f t="shared" si="23"/>
        <v>1435.920647309385</v>
      </c>
      <c r="BM48" s="6">
        <f>BL48*0.010016</f>
        <v>14.3821812034508</v>
      </c>
      <c r="BN48" s="10">
        <f t="shared" si="24"/>
        <v>1421.5384661059343</v>
      </c>
      <c r="BO48" s="1">
        <f t="shared" si="84"/>
        <v>904.67791212008353</v>
      </c>
      <c r="BP48" s="26">
        <v>46.6875</v>
      </c>
      <c r="BQ48" s="11">
        <f t="shared" si="25"/>
        <v>951.36541212008353</v>
      </c>
      <c r="BR48" s="6">
        <f>BQ48*0.010016</f>
        <v>9.5288759677947574</v>
      </c>
      <c r="BS48" s="10">
        <f t="shared" si="26"/>
        <v>941.83653615228877</v>
      </c>
      <c r="BT48" s="1">
        <f t="shared" si="85"/>
        <v>921.625447172137</v>
      </c>
      <c r="BU48" s="26">
        <v>46.6875</v>
      </c>
      <c r="BV48" s="11">
        <f t="shared" si="27"/>
        <v>968.312947172137</v>
      </c>
      <c r="BW48" s="6">
        <f>BV48*0.010016</f>
        <v>9.6986224788761248</v>
      </c>
      <c r="BX48" s="10">
        <f t="shared" si="28"/>
        <v>958.61432469326087</v>
      </c>
      <c r="BY48" s="1">
        <f t="shared" si="86"/>
        <v>937.60685648871572</v>
      </c>
      <c r="BZ48" s="26">
        <v>46.6875</v>
      </c>
      <c r="CA48" s="11">
        <f t="shared" si="29"/>
        <v>984.29435648871572</v>
      </c>
      <c r="CB48" s="6">
        <f>CA48*0.010016</f>
        <v>9.8586922745909771</v>
      </c>
      <c r="CC48" s="10">
        <f t="shared" si="30"/>
        <v>974.4356642141247</v>
      </c>
      <c r="CD48" s="1">
        <f t="shared" si="87"/>
        <v>954.46762377235791</v>
      </c>
      <c r="CE48" s="26">
        <v>46.6875</v>
      </c>
      <c r="CF48" s="11">
        <f t="shared" si="31"/>
        <v>1001.1551237723579</v>
      </c>
      <c r="CG48" s="6">
        <f>CF48*0.010016</f>
        <v>10.027569719703937</v>
      </c>
      <c r="CH48" s="10">
        <f t="shared" si="32"/>
        <v>991.12755405265398</v>
      </c>
      <c r="CI48" s="1">
        <f t="shared" si="88"/>
        <v>971.28396293420769</v>
      </c>
      <c r="CJ48" s="26">
        <v>46.6875</v>
      </c>
      <c r="CK48" s="11">
        <f t="shared" si="33"/>
        <v>1017.9714629342077</v>
      </c>
      <c r="CL48" s="6">
        <f>CK48*0.010016</f>
        <v>10.196002172749024</v>
      </c>
      <c r="CM48" s="10">
        <f t="shared" si="34"/>
        <v>1007.7754607614587</v>
      </c>
      <c r="CN48" s="1">
        <f t="shared" si="89"/>
        <v>598.80307114491075</v>
      </c>
      <c r="CO48" s="26">
        <v>46.6875</v>
      </c>
      <c r="CP48" s="11">
        <f t="shared" si="35"/>
        <v>645.49057114491075</v>
      </c>
      <c r="CQ48" s="6">
        <f>CP48*0.010016</f>
        <v>6.4652335605874267</v>
      </c>
      <c r="CR48" s="10">
        <f t="shared" si="36"/>
        <v>639.02533758432332</v>
      </c>
      <c r="CS48" s="1">
        <f t="shared" si="90"/>
        <v>616.76822639606166</v>
      </c>
      <c r="CT48" s="26">
        <v>46.6875</v>
      </c>
      <c r="CU48" s="11">
        <f t="shared" si="37"/>
        <v>663.45572639606166</v>
      </c>
      <c r="CV48" s="6">
        <f>CU48*0.010016</f>
        <v>6.6451725555829544</v>
      </c>
      <c r="CW48" s="10">
        <f t="shared" si="38"/>
        <v>656.81055384047875</v>
      </c>
      <c r="CX48" s="1">
        <f t="shared" si="91"/>
        <v>633.78822406584766</v>
      </c>
      <c r="CY48" s="26">
        <v>46.6875</v>
      </c>
      <c r="CZ48" s="11">
        <f t="shared" si="39"/>
        <v>680.47572406584766</v>
      </c>
      <c r="DA48" s="6">
        <f>CZ48*0.010016</f>
        <v>6.8156448522435307</v>
      </c>
      <c r="DB48" s="10">
        <f t="shared" si="40"/>
        <v>673.66007921360415</v>
      </c>
      <c r="DC48" s="1">
        <f t="shared" si="92"/>
        <v>651.68778215527175</v>
      </c>
      <c r="DD48" s="26">
        <v>46.6875</v>
      </c>
      <c r="DE48" s="11">
        <f t="shared" si="93"/>
        <v>698.37528215527175</v>
      </c>
      <c r="DF48" s="6">
        <f>DE48*0.010016</f>
        <v>6.9949268260672026</v>
      </c>
      <c r="DG48" s="10">
        <f t="shared" si="94"/>
        <v>691.38035532920458</v>
      </c>
      <c r="DH48" s="1">
        <f t="shared" si="95"/>
        <v>665.48386218595692</v>
      </c>
      <c r="DI48" s="26">
        <v>46.6875</v>
      </c>
      <c r="DJ48" s="11">
        <f t="shared" si="41"/>
        <v>712.17136218595692</v>
      </c>
      <c r="DK48" s="6">
        <f>DJ48*0.010016</f>
        <v>7.1331083636545447</v>
      </c>
      <c r="DL48" s="10">
        <f t="shared" si="42"/>
        <v>705.03825382230241</v>
      </c>
      <c r="DM48" s="1">
        <f t="shared" si="96"/>
        <v>627.6964902213673</v>
      </c>
      <c r="DN48" s="26">
        <v>46.6875</v>
      </c>
      <c r="DO48" s="11">
        <f t="shared" si="43"/>
        <v>674.3839902213673</v>
      </c>
      <c r="DP48" s="6">
        <f>DO48*0.010016</f>
        <v>6.7546300460572155</v>
      </c>
      <c r="DQ48" s="10">
        <f t="shared" si="44"/>
        <v>667.62936017531013</v>
      </c>
      <c r="DR48" s="1">
        <f t="shared" si="97"/>
        <v>640.74389883806214</v>
      </c>
      <c r="DS48" s="26">
        <v>46.6875</v>
      </c>
      <c r="DT48" s="11">
        <f t="shared" si="45"/>
        <v>687.43139883806214</v>
      </c>
      <c r="DU48" s="6">
        <f>DT48*0.010016</f>
        <v>6.8853128907620311</v>
      </c>
      <c r="DV48" s="10">
        <f t="shared" si="46"/>
        <v>680.54608594730007</v>
      </c>
      <c r="DW48" s="1">
        <f t="shared" si="98"/>
        <v>654.67922714209192</v>
      </c>
      <c r="DX48" s="26">
        <v>46.6875</v>
      </c>
      <c r="DY48" s="11">
        <f t="shared" si="47"/>
        <v>701.36672714209192</v>
      </c>
      <c r="DZ48" s="6">
        <f>DY48*0.010016</f>
        <v>7.0248891390551931</v>
      </c>
      <c r="EA48" s="10">
        <f t="shared" si="48"/>
        <v>694.34183800303674</v>
      </c>
      <c r="EB48" s="1">
        <f t="shared" si="99"/>
        <v>668.59567307627026</v>
      </c>
      <c r="EC48" s="26">
        <v>46.6875</v>
      </c>
      <c r="ED48" s="11">
        <f t="shared" si="49"/>
        <v>715.28317307627026</v>
      </c>
      <c r="EE48" s="6">
        <f>ED48*0.010016</f>
        <v>7.1642762615319233</v>
      </c>
      <c r="EF48" s="10">
        <f t="shared" si="50"/>
        <v>708.11889681473838</v>
      </c>
      <c r="EG48" s="1">
        <f t="shared" si="100"/>
        <v>682.49326222620732</v>
      </c>
      <c r="EH48" s="26">
        <v>46.6875</v>
      </c>
      <c r="EI48" s="11">
        <f t="shared" si="51"/>
        <v>729.18076222620732</v>
      </c>
      <c r="EJ48" s="6">
        <f>EI48*0.010016</f>
        <v>7.3034745144576929</v>
      </c>
      <c r="EK48" s="10">
        <f t="shared" si="52"/>
        <v>721.87728771174966</v>
      </c>
      <c r="EL48" s="1">
        <f t="shared" si="101"/>
        <v>700.06115135664629</v>
      </c>
      <c r="EM48" s="26">
        <v>46.6875</v>
      </c>
      <c r="EN48" s="11">
        <f t="shared" si="53"/>
        <v>746.74865135664629</v>
      </c>
      <c r="EO48" s="6">
        <f>EN48*0.010016</f>
        <v>7.4794344919881697</v>
      </c>
      <c r="EP48" s="10">
        <f t="shared" si="54"/>
        <v>739.26921686465812</v>
      </c>
      <c r="EQ48" s="1">
        <f t="shared" si="102"/>
        <v>714.00838085373732</v>
      </c>
      <c r="ER48" s="26">
        <v>46.6875</v>
      </c>
      <c r="ES48" s="11">
        <f t="shared" si="55"/>
        <v>760.69588085373732</v>
      </c>
      <c r="ET48" s="6">
        <f>ES48*0.010016</f>
        <v>7.6191299426310337</v>
      </c>
      <c r="EU48" s="10">
        <f t="shared" si="56"/>
        <v>753.07675091110627</v>
      </c>
      <c r="EV48" s="1">
        <f t="shared" si="103"/>
        <v>727.94265337462582</v>
      </c>
      <c r="EW48" s="26">
        <v>46.6875</v>
      </c>
      <c r="EX48" s="11">
        <f t="shared" si="57"/>
        <v>774.63015337462582</v>
      </c>
      <c r="EY48" s="6">
        <f>EX48*0.010016</f>
        <v>7.7586956162002529</v>
      </c>
      <c r="EZ48" s="10">
        <f t="shared" si="58"/>
        <v>766.87145775842555</v>
      </c>
      <c r="FA48" s="1">
        <f t="shared" si="104"/>
        <v>740.96540518120196</v>
      </c>
      <c r="FB48" s="26">
        <v>46.6875</v>
      </c>
      <c r="FC48" s="11">
        <f t="shared" si="59"/>
        <v>787.65290518120196</v>
      </c>
      <c r="FD48" s="6">
        <f>FC48*0.010016</f>
        <v>7.889131498294919</v>
      </c>
      <c r="FE48" s="10">
        <f t="shared" si="60"/>
        <v>779.76377368290707</v>
      </c>
      <c r="FF48" s="1">
        <f t="shared" si="105"/>
        <v>756.21585967786825</v>
      </c>
      <c r="FG48" s="26">
        <v>46.6875</v>
      </c>
      <c r="FH48" s="11">
        <f t="shared" si="61"/>
        <v>802.90335967786825</v>
      </c>
      <c r="FI48" s="6">
        <f>FH48*0.010016</f>
        <v>8.0418800505335284</v>
      </c>
      <c r="FJ48" s="10">
        <f t="shared" si="62"/>
        <v>794.86147962733469</v>
      </c>
      <c r="FK48" s="1">
        <f t="shared" si="106"/>
        <v>766.10986130733886</v>
      </c>
      <c r="FL48" s="26">
        <v>46.6875</v>
      </c>
      <c r="FM48" s="11">
        <f t="shared" si="63"/>
        <v>812.79736130733886</v>
      </c>
      <c r="FN48" s="6">
        <f>FM48*0.010016</f>
        <v>8.140978370854306</v>
      </c>
      <c r="FO48" s="10">
        <f t="shared" si="64"/>
        <v>804.65638293648453</v>
      </c>
      <c r="FP48" s="1">
        <f t="shared" si="107"/>
        <v>780.48272342472364</v>
      </c>
      <c r="FQ48" s="26">
        <v>46.6875</v>
      </c>
      <c r="FR48" s="11">
        <f t="shared" si="65"/>
        <v>827.17022342472364</v>
      </c>
      <c r="FS48" s="6">
        <f>FR48*0.010016</f>
        <v>8.2849369578220333</v>
      </c>
      <c r="FT48" s="10">
        <f t="shared" si="66"/>
        <v>818.88528646690156</v>
      </c>
      <c r="FU48" s="1">
        <f t="shared" si="108"/>
        <v>795.74152412755666</v>
      </c>
      <c r="FV48" s="26">
        <v>46.6875</v>
      </c>
      <c r="FW48" s="11">
        <f t="shared" si="67"/>
        <v>842.42902412755666</v>
      </c>
      <c r="FX48" s="6">
        <f>FW48*0.010016</f>
        <v>8.4377691056616086</v>
      </c>
      <c r="FY48" s="10">
        <f t="shared" si="68"/>
        <v>833.99125502189509</v>
      </c>
      <c r="FZ48" s="1">
        <f t="shared" si="109"/>
        <v>810.98918590587652</v>
      </c>
      <c r="GA48" s="26">
        <v>46.6875</v>
      </c>
      <c r="GB48" s="11">
        <f t="shared" si="69"/>
        <v>857.67668590587652</v>
      </c>
      <c r="GC48" s="6">
        <f>GB48*0.010016</f>
        <v>8.5904896860332602</v>
      </c>
      <c r="GD48" s="10">
        <f t="shared" si="70"/>
        <v>849.08619621984326</v>
      </c>
      <c r="GE48" s="1">
        <f t="shared" si="110"/>
        <v>826.22571689109839</v>
      </c>
    </row>
    <row r="49" spans="1:187" x14ac:dyDescent="0.3">
      <c r="A49">
        <v>63</v>
      </c>
      <c r="B49">
        <v>3171</v>
      </c>
      <c r="C49" s="26">
        <v>46.6875</v>
      </c>
      <c r="D49">
        <f t="shared" si="0"/>
        <v>3217.6875</v>
      </c>
      <c r="E49" s="6">
        <f>D49*0.010016</f>
        <v>32.228358</v>
      </c>
      <c r="F49" s="9">
        <f t="shared" si="1"/>
        <v>3185.4591420000002</v>
      </c>
      <c r="G49" s="4">
        <f t="shared" si="71"/>
        <v>3185.4591420000002</v>
      </c>
      <c r="H49" s="27">
        <v>46.6875</v>
      </c>
      <c r="I49" s="11">
        <f t="shared" si="2"/>
        <v>3232.1466420000002</v>
      </c>
      <c r="J49" s="6">
        <f>I49*0.010016</f>
        <v>32.373180766272</v>
      </c>
      <c r="K49" s="10">
        <f t="shared" si="72"/>
        <v>3199.7734612337281</v>
      </c>
      <c r="L49" s="12">
        <f t="shared" si="73"/>
        <v>3199.7734612337281</v>
      </c>
      <c r="M49" s="27">
        <v>46.6875</v>
      </c>
      <c r="N49" s="11">
        <f t="shared" si="3"/>
        <v>3246.4609612337281</v>
      </c>
      <c r="O49" s="6">
        <f>N49*0.010016</f>
        <v>32.51655298771702</v>
      </c>
      <c r="P49" s="10">
        <f t="shared" si="4"/>
        <v>3213.9444082460109</v>
      </c>
      <c r="Q49" s="10">
        <f t="shared" si="74"/>
        <v>3233.8758090513256</v>
      </c>
      <c r="R49" s="27">
        <v>46.6875</v>
      </c>
      <c r="S49" s="11">
        <f t="shared" si="5"/>
        <v>3280.5633090513256</v>
      </c>
      <c r="T49" s="6">
        <f>S49*0.010016</f>
        <v>32.858122103458079</v>
      </c>
      <c r="U49" s="10">
        <f t="shared" si="6"/>
        <v>3247.7051869478673</v>
      </c>
      <c r="V49" s="12">
        <f t="shared" si="75"/>
        <v>2028.3400625026268</v>
      </c>
      <c r="W49" s="26">
        <v>46.6875</v>
      </c>
      <c r="X49" s="11">
        <f t="shared" si="7"/>
        <v>2075.027562502627</v>
      </c>
      <c r="Y49" s="6">
        <f>X49*0.010016</f>
        <v>20.783476066026314</v>
      </c>
      <c r="Z49" s="10">
        <f t="shared" si="8"/>
        <v>2054.2440864366008</v>
      </c>
      <c r="AA49" s="10">
        <f t="shared" si="76"/>
        <v>2028.8242474853896</v>
      </c>
      <c r="AB49" s="26">
        <v>46.6875</v>
      </c>
      <c r="AC49" s="11">
        <f t="shared" si="9"/>
        <v>2075.5117474853896</v>
      </c>
      <c r="AD49" s="6">
        <f>AC49*0.010016</f>
        <v>20.788325662813662</v>
      </c>
      <c r="AE49" s="10">
        <f t="shared" si="10"/>
        <v>2054.7234218225758</v>
      </c>
      <c r="AF49" s="1">
        <f t="shared" si="77"/>
        <v>2029.305204406872</v>
      </c>
      <c r="AG49" s="26">
        <v>46.6875</v>
      </c>
      <c r="AH49" s="11">
        <f t="shared" si="11"/>
        <v>2075.9927044068718</v>
      </c>
      <c r="AI49" s="6">
        <f>AH49*0.010016</f>
        <v>20.793142927339229</v>
      </c>
      <c r="AJ49" s="10">
        <f t="shared" si="12"/>
        <v>2055.1995614795323</v>
      </c>
      <c r="AK49" s="10">
        <f t="shared" si="78"/>
        <v>2029.7829547885585</v>
      </c>
      <c r="AL49" s="26">
        <v>46.6875</v>
      </c>
      <c r="AM49" s="11">
        <f t="shared" si="13"/>
        <v>2076.4704547885585</v>
      </c>
      <c r="AN49" s="6">
        <f>AM49*0.010016</f>
        <v>20.797928075162204</v>
      </c>
      <c r="AO49" s="10">
        <f t="shared" si="14"/>
        <v>2055.6725267133961</v>
      </c>
      <c r="AP49" s="4">
        <f t="shared" si="79"/>
        <v>2031.1958570159939</v>
      </c>
      <c r="AQ49" s="26">
        <v>46.6875</v>
      </c>
      <c r="AR49" s="11">
        <f t="shared" si="15"/>
        <v>2077.8833570159941</v>
      </c>
      <c r="AS49" s="6">
        <f>AR49*0.010016</f>
        <v>20.812079703872197</v>
      </c>
      <c r="AT49" s="10">
        <f t="shared" si="16"/>
        <v>2057.0712773121218</v>
      </c>
      <c r="AU49" s="10">
        <f t="shared" si="80"/>
        <v>1385.0588174673048</v>
      </c>
      <c r="AV49" s="26">
        <v>46.6875</v>
      </c>
      <c r="AW49" s="11">
        <f t="shared" si="17"/>
        <v>1431.7463174673048</v>
      </c>
      <c r="AX49" s="6">
        <f>AW49*0.010016</f>
        <v>14.340371115752527</v>
      </c>
      <c r="AY49" s="10">
        <f t="shared" si="18"/>
        <v>1417.4059463515523</v>
      </c>
      <c r="AZ49" s="1">
        <f t="shared" si="81"/>
        <v>1392.9107425647383</v>
      </c>
      <c r="BA49" s="26">
        <v>46.6875</v>
      </c>
      <c r="BB49" s="11">
        <f t="shared" si="19"/>
        <v>1439.5982425647383</v>
      </c>
      <c r="BC49" s="6">
        <f>BB49*0.010016</f>
        <v>14.419015997528419</v>
      </c>
      <c r="BD49" s="10">
        <f t="shared" si="20"/>
        <v>1425.1792265672098</v>
      </c>
      <c r="BE49" s="1">
        <f t="shared" si="82"/>
        <v>1400.730867365528</v>
      </c>
      <c r="BF49" s="26">
        <v>46.6875</v>
      </c>
      <c r="BG49" s="11">
        <f t="shared" si="21"/>
        <v>1447.418367365528</v>
      </c>
      <c r="BH49" s="6">
        <f>BG49*0.010016</f>
        <v>14.497342367533129</v>
      </c>
      <c r="BI49" s="10">
        <f t="shared" si="22"/>
        <v>1432.9210249979949</v>
      </c>
      <c r="BJ49" s="1">
        <f t="shared" si="83"/>
        <v>1407.5960926154994</v>
      </c>
      <c r="BK49" s="26">
        <v>46.6875</v>
      </c>
      <c r="BL49" s="11">
        <f t="shared" si="23"/>
        <v>1454.2835926154994</v>
      </c>
      <c r="BM49" s="6">
        <f>BL49*0.010016</f>
        <v>14.566104463636844</v>
      </c>
      <c r="BN49" s="10">
        <f t="shared" si="24"/>
        <v>1439.7174881518627</v>
      </c>
      <c r="BO49" s="1">
        <f t="shared" si="84"/>
        <v>1421.5384661059343</v>
      </c>
      <c r="BP49" s="26">
        <v>46.6875</v>
      </c>
      <c r="BQ49" s="11">
        <f t="shared" si="25"/>
        <v>1468.2259661059343</v>
      </c>
      <c r="BR49" s="6">
        <f>BQ49*0.010016</f>
        <v>14.705751276517038</v>
      </c>
      <c r="BS49" s="10">
        <f t="shared" si="26"/>
        <v>1453.5202148294172</v>
      </c>
      <c r="BT49" s="1">
        <f t="shared" si="85"/>
        <v>941.83653615228877</v>
      </c>
      <c r="BU49" s="26">
        <v>46.6875</v>
      </c>
      <c r="BV49" s="11">
        <f t="shared" si="27"/>
        <v>988.52403615228877</v>
      </c>
      <c r="BW49" s="6">
        <f>BV49*0.010016</f>
        <v>9.9010567461013252</v>
      </c>
      <c r="BX49" s="10">
        <f t="shared" si="28"/>
        <v>978.62297940618748</v>
      </c>
      <c r="BY49" s="1">
        <f t="shared" si="86"/>
        <v>958.61432469326087</v>
      </c>
      <c r="BZ49" s="26">
        <v>46.6875</v>
      </c>
      <c r="CA49" s="11">
        <f t="shared" si="29"/>
        <v>1005.3018246932609</v>
      </c>
      <c r="CB49" s="6">
        <f>CA49*0.010016</f>
        <v>10.069103076127702</v>
      </c>
      <c r="CC49" s="10">
        <f t="shared" si="30"/>
        <v>995.23272161713317</v>
      </c>
      <c r="CD49" s="1">
        <f t="shared" si="87"/>
        <v>974.4356642141247</v>
      </c>
      <c r="CE49" s="26">
        <v>46.6875</v>
      </c>
      <c r="CF49" s="11">
        <f t="shared" si="31"/>
        <v>1021.1231642141247</v>
      </c>
      <c r="CG49" s="6">
        <f>CF49*0.010016</f>
        <v>10.227569612768674</v>
      </c>
      <c r="CH49" s="10">
        <f t="shared" si="32"/>
        <v>1010.895594601356</v>
      </c>
      <c r="CI49" s="1">
        <f t="shared" si="88"/>
        <v>991.12755405265398</v>
      </c>
      <c r="CJ49" s="26">
        <v>46.6875</v>
      </c>
      <c r="CK49" s="11">
        <f t="shared" si="33"/>
        <v>1037.815054052654</v>
      </c>
      <c r="CL49" s="6">
        <f>CK49*0.010016</f>
        <v>10.394755581391383</v>
      </c>
      <c r="CM49" s="10">
        <f t="shared" si="34"/>
        <v>1027.4202984712626</v>
      </c>
      <c r="CN49" s="1">
        <f t="shared" si="89"/>
        <v>1007.7754607614587</v>
      </c>
      <c r="CO49" s="26">
        <v>46.6875</v>
      </c>
      <c r="CP49" s="11">
        <f t="shared" si="35"/>
        <v>1054.4629607614588</v>
      </c>
      <c r="CQ49" s="6">
        <f>CP49*0.010016</f>
        <v>10.561501014986773</v>
      </c>
      <c r="CR49" s="10">
        <f t="shared" si="36"/>
        <v>1043.901459746472</v>
      </c>
      <c r="CS49" s="1">
        <f t="shared" si="90"/>
        <v>639.02533758432332</v>
      </c>
      <c r="CT49" s="26">
        <v>46.6875</v>
      </c>
      <c r="CU49" s="11">
        <f t="shared" si="37"/>
        <v>685.71283758432332</v>
      </c>
      <c r="CV49" s="6">
        <f>CU49*0.010016</f>
        <v>6.8680997812445828</v>
      </c>
      <c r="CW49" s="10">
        <f t="shared" si="38"/>
        <v>678.84473780307871</v>
      </c>
      <c r="CX49" s="1">
        <f t="shared" si="91"/>
        <v>656.81055384047875</v>
      </c>
      <c r="CY49" s="26">
        <v>46.6875</v>
      </c>
      <c r="CZ49" s="11">
        <f t="shared" si="39"/>
        <v>703.49805384047875</v>
      </c>
      <c r="DA49" s="6">
        <f>CZ49*0.010016</f>
        <v>7.0462365072662356</v>
      </c>
      <c r="DB49" s="10">
        <f t="shared" si="40"/>
        <v>696.45181733321249</v>
      </c>
      <c r="DC49" s="1">
        <f t="shared" si="92"/>
        <v>673.66007921360415</v>
      </c>
      <c r="DD49" s="26">
        <v>46.6875</v>
      </c>
      <c r="DE49" s="11">
        <f t="shared" si="93"/>
        <v>720.34757921360415</v>
      </c>
      <c r="DF49" s="6">
        <f>DE49*0.010016</f>
        <v>7.2150013534034594</v>
      </c>
      <c r="DG49" s="10">
        <f t="shared" si="94"/>
        <v>713.13257786020074</v>
      </c>
      <c r="DH49" s="1">
        <f t="shared" si="95"/>
        <v>691.38035532920458</v>
      </c>
      <c r="DI49" s="26">
        <v>46.6875</v>
      </c>
      <c r="DJ49" s="11">
        <f t="shared" si="41"/>
        <v>738.06785532920458</v>
      </c>
      <c r="DK49" s="6">
        <f>DJ49*0.010016</f>
        <v>7.3924876389773138</v>
      </c>
      <c r="DL49" s="10">
        <f t="shared" si="42"/>
        <v>730.67536769022729</v>
      </c>
      <c r="DM49" s="1">
        <f t="shared" si="96"/>
        <v>705.03825382230241</v>
      </c>
      <c r="DN49" s="26">
        <v>46.6875</v>
      </c>
      <c r="DO49" s="11">
        <f t="shared" si="43"/>
        <v>751.72575382230241</v>
      </c>
      <c r="DP49" s="6">
        <f>DO49*0.010016</f>
        <v>7.5292851502841813</v>
      </c>
      <c r="DQ49" s="10">
        <f t="shared" si="44"/>
        <v>744.19646867201823</v>
      </c>
      <c r="DR49" s="1">
        <f t="shared" si="97"/>
        <v>667.62936017531013</v>
      </c>
      <c r="DS49" s="26">
        <v>46.6875</v>
      </c>
      <c r="DT49" s="11">
        <f t="shared" si="45"/>
        <v>714.31686017531013</v>
      </c>
      <c r="DU49" s="6">
        <f>DT49*0.010016</f>
        <v>7.1545976715159068</v>
      </c>
      <c r="DV49" s="10">
        <f t="shared" si="46"/>
        <v>707.16226250379418</v>
      </c>
      <c r="DW49" s="1">
        <f t="shared" si="98"/>
        <v>680.54608594730007</v>
      </c>
      <c r="DX49" s="26">
        <v>46.6875</v>
      </c>
      <c r="DY49" s="11">
        <f t="shared" si="47"/>
        <v>727.23358594730007</v>
      </c>
      <c r="DZ49" s="6">
        <f>DY49*0.010016</f>
        <v>7.2839715968481578</v>
      </c>
      <c r="EA49" s="10">
        <f t="shared" si="48"/>
        <v>719.94961435045195</v>
      </c>
      <c r="EB49" s="1">
        <f t="shared" si="99"/>
        <v>694.34183800303674</v>
      </c>
      <c r="EC49" s="26">
        <v>46.6875</v>
      </c>
      <c r="ED49" s="11">
        <f t="shared" si="49"/>
        <v>741.02933800303674</v>
      </c>
      <c r="EE49" s="6">
        <f>ED49*0.010016</f>
        <v>7.4221498494384166</v>
      </c>
      <c r="EF49" s="10">
        <f t="shared" si="50"/>
        <v>733.60718815359837</v>
      </c>
      <c r="EG49" s="1">
        <f t="shared" si="100"/>
        <v>708.11889681473838</v>
      </c>
      <c r="EH49" s="26">
        <v>46.6875</v>
      </c>
      <c r="EI49" s="11">
        <f t="shared" si="51"/>
        <v>754.80639681473838</v>
      </c>
      <c r="EJ49" s="6">
        <f>EI49*0.010016</f>
        <v>7.5601408704964204</v>
      </c>
      <c r="EK49" s="10">
        <f t="shared" si="52"/>
        <v>747.24625594424197</v>
      </c>
      <c r="EL49" s="1">
        <f t="shared" si="101"/>
        <v>721.87728771174966</v>
      </c>
      <c r="EM49" s="26">
        <v>46.6875</v>
      </c>
      <c r="EN49" s="11">
        <f t="shared" si="53"/>
        <v>768.56478771174966</v>
      </c>
      <c r="EO49" s="6">
        <f>EN49*0.010016</f>
        <v>7.6979449137208853</v>
      </c>
      <c r="EP49" s="10">
        <f t="shared" si="54"/>
        <v>760.86684279802876</v>
      </c>
      <c r="EQ49" s="1">
        <f t="shared" si="102"/>
        <v>739.26921686465812</v>
      </c>
      <c r="ER49" s="26">
        <v>46.6875</v>
      </c>
      <c r="ES49" s="11">
        <f t="shared" si="55"/>
        <v>785.95671686465812</v>
      </c>
      <c r="ET49" s="6">
        <f>ES49*0.010016</f>
        <v>7.8721424761164158</v>
      </c>
      <c r="EU49" s="10">
        <f t="shared" si="56"/>
        <v>778.08457438854168</v>
      </c>
      <c r="EV49" s="1">
        <f t="shared" si="103"/>
        <v>753.07675091110627</v>
      </c>
      <c r="EW49" s="26">
        <v>46.6875</v>
      </c>
      <c r="EX49" s="11">
        <f t="shared" si="57"/>
        <v>799.76425091110627</v>
      </c>
      <c r="EY49" s="6">
        <f>EX49*0.010016</f>
        <v>8.0104387371256411</v>
      </c>
      <c r="EZ49" s="10">
        <f t="shared" si="58"/>
        <v>791.75381217398058</v>
      </c>
      <c r="FA49" s="1">
        <f t="shared" si="104"/>
        <v>766.87145775842555</v>
      </c>
      <c r="FB49" s="26">
        <v>46.6875</v>
      </c>
      <c r="FC49" s="11">
        <f t="shared" si="59"/>
        <v>813.55895775842555</v>
      </c>
      <c r="FD49" s="6">
        <f>FC49*0.010016</f>
        <v>8.1486065209083911</v>
      </c>
      <c r="FE49" s="10">
        <f t="shared" si="60"/>
        <v>805.41035123751715</v>
      </c>
      <c r="FF49" s="1">
        <f t="shared" si="105"/>
        <v>779.76377368290707</v>
      </c>
      <c r="FG49" s="26">
        <v>46.6875</v>
      </c>
      <c r="FH49" s="11">
        <f t="shared" si="61"/>
        <v>826.45127368290707</v>
      </c>
      <c r="FI49" s="6">
        <f>FH49*0.010016</f>
        <v>8.277735957207998</v>
      </c>
      <c r="FJ49" s="10">
        <f t="shared" si="62"/>
        <v>818.17353772569902</v>
      </c>
      <c r="FK49" s="1">
        <f t="shared" si="106"/>
        <v>794.86147962733469</v>
      </c>
      <c r="FL49" s="26">
        <v>46.6875</v>
      </c>
      <c r="FM49" s="11">
        <f t="shared" si="63"/>
        <v>841.54897962733469</v>
      </c>
      <c r="FN49" s="6">
        <f>FM49*0.010016</f>
        <v>8.4289545799473853</v>
      </c>
      <c r="FO49" s="10">
        <f t="shared" si="64"/>
        <v>833.12002504738734</v>
      </c>
      <c r="FP49" s="1">
        <f t="shared" si="107"/>
        <v>804.65638293648453</v>
      </c>
      <c r="FQ49" s="26">
        <v>46.6875</v>
      </c>
      <c r="FR49" s="11">
        <f t="shared" si="65"/>
        <v>851.34388293648453</v>
      </c>
      <c r="FS49" s="6">
        <f>FR49*0.010016</f>
        <v>8.5270603314918301</v>
      </c>
      <c r="FT49" s="10">
        <f t="shared" si="66"/>
        <v>842.81682260499269</v>
      </c>
      <c r="FU49" s="1">
        <f t="shared" si="108"/>
        <v>818.88528646690156</v>
      </c>
      <c r="FV49" s="26">
        <v>46.6875</v>
      </c>
      <c r="FW49" s="11">
        <f t="shared" si="67"/>
        <v>865.57278646690156</v>
      </c>
      <c r="FX49" s="6">
        <f>FW49*0.010016</f>
        <v>8.669577029252487</v>
      </c>
      <c r="FY49" s="10">
        <f t="shared" si="68"/>
        <v>856.90320943764902</v>
      </c>
      <c r="FZ49" s="1">
        <f t="shared" si="109"/>
        <v>833.99125502189509</v>
      </c>
      <c r="GA49" s="26">
        <v>46.6875</v>
      </c>
      <c r="GB49" s="11">
        <f t="shared" si="69"/>
        <v>880.67875502189509</v>
      </c>
      <c r="GC49" s="6">
        <f>GB49*0.010016</f>
        <v>8.8208784102993025</v>
      </c>
      <c r="GD49" s="10">
        <f t="shared" si="70"/>
        <v>871.85787661159577</v>
      </c>
      <c r="GE49" s="1">
        <f t="shared" si="110"/>
        <v>849.08619621984326</v>
      </c>
    </row>
    <row r="50" spans="1:187" x14ac:dyDescent="0.3">
      <c r="A50">
        <v>64</v>
      </c>
      <c r="B50">
        <v>3172</v>
      </c>
      <c r="C50" s="26">
        <v>155.625</v>
      </c>
      <c r="D50">
        <f t="shared" si="0"/>
        <v>3327.625</v>
      </c>
      <c r="E50" s="6">
        <f>D50*0.010016</f>
        <v>33.329492000000002</v>
      </c>
      <c r="F50" s="9">
        <f t="shared" si="1"/>
        <v>3294.2955080000002</v>
      </c>
      <c r="G50" s="4">
        <f t="shared" si="71"/>
        <v>3185.4591420000002</v>
      </c>
      <c r="H50" s="27">
        <v>155.625</v>
      </c>
      <c r="I50" s="11">
        <f t="shared" si="2"/>
        <v>3341.0841420000002</v>
      </c>
      <c r="J50" s="6">
        <f>I50*0.010016</f>
        <v>33.464298766272002</v>
      </c>
      <c r="K50" s="10">
        <f t="shared" si="72"/>
        <v>3307.6198432337283</v>
      </c>
      <c r="L50" s="12">
        <f t="shared" si="73"/>
        <v>3199.7734612337281</v>
      </c>
      <c r="M50" s="27">
        <v>155.625</v>
      </c>
      <c r="N50" s="11">
        <f t="shared" si="3"/>
        <v>3355.3984612337281</v>
      </c>
      <c r="O50" s="6">
        <f>N50*0.010016</f>
        <v>33.607670987717022</v>
      </c>
      <c r="P50" s="10">
        <f t="shared" si="4"/>
        <v>3321.7907902460111</v>
      </c>
      <c r="Q50" s="10">
        <f t="shared" si="74"/>
        <v>3213.9444082460109</v>
      </c>
      <c r="R50" s="27">
        <v>155.625</v>
      </c>
      <c r="S50" s="11">
        <f t="shared" si="5"/>
        <v>3369.5694082460109</v>
      </c>
      <c r="T50" s="6">
        <f>S50*0.010016</f>
        <v>33.749607192992045</v>
      </c>
      <c r="U50" s="10">
        <f t="shared" si="6"/>
        <v>3335.8198010530186</v>
      </c>
      <c r="V50" s="12">
        <f t="shared" si="75"/>
        <v>3247.7051869478673</v>
      </c>
      <c r="W50" s="26">
        <v>155.625</v>
      </c>
      <c r="X50" s="11">
        <f t="shared" si="7"/>
        <v>3403.3301869478673</v>
      </c>
      <c r="Y50" s="6">
        <f>X50*0.010016</f>
        <v>34.087755152469839</v>
      </c>
      <c r="Z50" s="10">
        <f t="shared" si="8"/>
        <v>3369.2424317953974</v>
      </c>
      <c r="AA50" s="10">
        <f t="shared" si="76"/>
        <v>2054.2440864366008</v>
      </c>
      <c r="AB50" s="26">
        <v>155.625</v>
      </c>
      <c r="AC50" s="11">
        <f t="shared" si="9"/>
        <v>2209.8690864366008</v>
      </c>
      <c r="AD50" s="6">
        <f>AC50*0.010016</f>
        <v>22.134048769748993</v>
      </c>
      <c r="AE50" s="10">
        <f t="shared" si="10"/>
        <v>2187.7350376668519</v>
      </c>
      <c r="AF50" s="1">
        <f t="shared" si="77"/>
        <v>2054.7234218225758</v>
      </c>
      <c r="AG50" s="26">
        <v>155.625</v>
      </c>
      <c r="AH50" s="11">
        <f t="shared" si="11"/>
        <v>2210.3484218225758</v>
      </c>
      <c r="AI50" s="6">
        <f>AH50*0.010016</f>
        <v>22.13884979297492</v>
      </c>
      <c r="AJ50" s="10">
        <f t="shared" si="12"/>
        <v>2188.2095720296011</v>
      </c>
      <c r="AK50" s="10">
        <f t="shared" si="78"/>
        <v>2055.1995614795323</v>
      </c>
      <c r="AL50" s="26">
        <v>155.625</v>
      </c>
      <c r="AM50" s="11">
        <f t="shared" si="13"/>
        <v>2210.8245614795323</v>
      </c>
      <c r="AN50" s="6">
        <f>AM50*0.010016</f>
        <v>22.143618807778996</v>
      </c>
      <c r="AO50" s="10">
        <f t="shared" si="14"/>
        <v>2188.6809426717532</v>
      </c>
      <c r="AP50" s="4">
        <f t="shared" si="79"/>
        <v>2055.6725267133961</v>
      </c>
      <c r="AQ50" s="26">
        <v>155.625</v>
      </c>
      <c r="AR50" s="11">
        <f t="shared" si="15"/>
        <v>2211.2975267133961</v>
      </c>
      <c r="AS50" s="6">
        <f>AR50*0.010016</f>
        <v>22.148356027561377</v>
      </c>
      <c r="AT50" s="10">
        <f t="shared" si="16"/>
        <v>2189.1491706858346</v>
      </c>
      <c r="AU50" s="10">
        <f t="shared" si="80"/>
        <v>2057.0712773121218</v>
      </c>
      <c r="AV50" s="26">
        <v>155.625</v>
      </c>
      <c r="AW50" s="11">
        <f t="shared" si="17"/>
        <v>2212.6962773121218</v>
      </c>
      <c r="AX50" s="6">
        <f>AW50*0.010016</f>
        <v>22.162365913558212</v>
      </c>
      <c r="AY50" s="10">
        <f t="shared" si="18"/>
        <v>2190.5339113985638</v>
      </c>
      <c r="AZ50" s="1">
        <f t="shared" si="81"/>
        <v>1417.4059463515523</v>
      </c>
      <c r="BA50" s="26">
        <v>155.625</v>
      </c>
      <c r="BB50" s="11">
        <f t="shared" si="19"/>
        <v>1573.0309463515523</v>
      </c>
      <c r="BC50" s="6">
        <f>BB50*0.010016</f>
        <v>15.755477958657149</v>
      </c>
      <c r="BD50" s="10">
        <f t="shared" si="20"/>
        <v>1557.2754683928952</v>
      </c>
      <c r="BE50" s="1">
        <f t="shared" si="82"/>
        <v>1425.1792265672098</v>
      </c>
      <c r="BF50" s="26">
        <v>155.625</v>
      </c>
      <c r="BG50" s="11">
        <f t="shared" si="21"/>
        <v>1580.8042265672098</v>
      </c>
      <c r="BH50" s="6">
        <f>BG50*0.010016</f>
        <v>15.833335133297174</v>
      </c>
      <c r="BI50" s="10">
        <f t="shared" si="22"/>
        <v>1564.9708914339126</v>
      </c>
      <c r="BJ50" s="1">
        <f t="shared" si="83"/>
        <v>1432.9210249979949</v>
      </c>
      <c r="BK50" s="26">
        <v>155.625</v>
      </c>
      <c r="BL50" s="11">
        <f t="shared" si="23"/>
        <v>1588.5460249979949</v>
      </c>
      <c r="BM50" s="6">
        <f>BL50*0.010016</f>
        <v>15.910876986379918</v>
      </c>
      <c r="BN50" s="10">
        <f t="shared" si="24"/>
        <v>1572.635148011615</v>
      </c>
      <c r="BO50" s="1">
        <f t="shared" si="84"/>
        <v>1439.7174881518627</v>
      </c>
      <c r="BP50" s="26">
        <v>155.625</v>
      </c>
      <c r="BQ50" s="11">
        <f t="shared" si="25"/>
        <v>1595.3424881518627</v>
      </c>
      <c r="BR50" s="6">
        <f>BQ50*0.010016</f>
        <v>15.978950361329057</v>
      </c>
      <c r="BS50" s="10">
        <f t="shared" si="26"/>
        <v>1579.3635377905337</v>
      </c>
      <c r="BT50" s="1">
        <f t="shared" si="85"/>
        <v>1453.5202148294172</v>
      </c>
      <c r="BU50" s="26">
        <v>155.625</v>
      </c>
      <c r="BV50" s="11">
        <f t="shared" si="27"/>
        <v>1609.1452148294172</v>
      </c>
      <c r="BW50" s="6">
        <f>BV50*0.010016</f>
        <v>16.117198471731445</v>
      </c>
      <c r="BX50" s="10">
        <f t="shared" si="28"/>
        <v>1593.0280163576858</v>
      </c>
      <c r="BY50" s="1">
        <f t="shared" si="86"/>
        <v>978.62297940618748</v>
      </c>
      <c r="BZ50" s="26">
        <v>155.625</v>
      </c>
      <c r="CA50" s="11">
        <f t="shared" si="29"/>
        <v>1134.2479794061874</v>
      </c>
      <c r="CB50" s="6">
        <f>CA50*0.010016</f>
        <v>11.360627761732374</v>
      </c>
      <c r="CC50" s="10">
        <f t="shared" si="30"/>
        <v>1122.8873516444551</v>
      </c>
      <c r="CD50" s="1">
        <f t="shared" si="87"/>
        <v>995.23272161713317</v>
      </c>
      <c r="CE50" s="26">
        <v>155.625</v>
      </c>
      <c r="CF50" s="11">
        <f t="shared" si="31"/>
        <v>1150.8577216171332</v>
      </c>
      <c r="CG50" s="6">
        <f>CF50*0.010016</f>
        <v>11.526990939717207</v>
      </c>
      <c r="CH50" s="10">
        <f t="shared" si="32"/>
        <v>1139.3307306774159</v>
      </c>
      <c r="CI50" s="1">
        <f t="shared" si="88"/>
        <v>1010.895594601356</v>
      </c>
      <c r="CJ50" s="26">
        <v>155.625</v>
      </c>
      <c r="CK50" s="11">
        <f t="shared" si="33"/>
        <v>1166.5205946013562</v>
      </c>
      <c r="CL50" s="6">
        <f>CK50*0.010016</f>
        <v>11.683870275527184</v>
      </c>
      <c r="CM50" s="10">
        <f t="shared" si="34"/>
        <v>1154.836724325829</v>
      </c>
      <c r="CN50" s="1">
        <f t="shared" si="89"/>
        <v>1027.4202984712626</v>
      </c>
      <c r="CO50" s="26">
        <v>155.625</v>
      </c>
      <c r="CP50" s="11">
        <f t="shared" si="35"/>
        <v>1183.0452984712626</v>
      </c>
      <c r="CQ50" s="6">
        <f>CP50*0.010016</f>
        <v>11.849381709488167</v>
      </c>
      <c r="CR50" s="10">
        <f t="shared" si="36"/>
        <v>1171.1959167617745</v>
      </c>
      <c r="CS50" s="1">
        <f t="shared" si="90"/>
        <v>1043.901459746472</v>
      </c>
      <c r="CT50" s="26">
        <v>155.625</v>
      </c>
      <c r="CU50" s="11">
        <f t="shared" si="37"/>
        <v>1199.526459746472</v>
      </c>
      <c r="CV50" s="6">
        <f>CU50*0.010016</f>
        <v>12.014457020820664</v>
      </c>
      <c r="CW50" s="10">
        <f t="shared" si="38"/>
        <v>1187.5120027256514</v>
      </c>
      <c r="CX50" s="1">
        <f t="shared" si="91"/>
        <v>678.84473780307871</v>
      </c>
      <c r="CY50" s="26">
        <v>155.625</v>
      </c>
      <c r="CZ50" s="11">
        <f t="shared" si="39"/>
        <v>834.46973780307871</v>
      </c>
      <c r="DA50" s="6">
        <f>CZ50*0.010016</f>
        <v>8.3580488938356368</v>
      </c>
      <c r="DB50" s="10">
        <f t="shared" si="40"/>
        <v>826.11168890924307</v>
      </c>
      <c r="DC50" s="1">
        <f t="shared" si="92"/>
        <v>696.45181733321249</v>
      </c>
      <c r="DD50" s="26">
        <v>155.625</v>
      </c>
      <c r="DE50" s="11">
        <f t="shared" si="93"/>
        <v>852.07681733321249</v>
      </c>
      <c r="DF50" s="6">
        <f>DE50*0.010016</f>
        <v>8.5344014024094577</v>
      </c>
      <c r="DG50" s="10">
        <f t="shared" si="94"/>
        <v>843.54241593080303</v>
      </c>
      <c r="DH50" s="1">
        <f t="shared" si="95"/>
        <v>713.13257786020074</v>
      </c>
      <c r="DI50" s="26">
        <v>155.625</v>
      </c>
      <c r="DJ50" s="11">
        <f t="shared" si="41"/>
        <v>868.75757786020074</v>
      </c>
      <c r="DK50" s="6">
        <f>DJ50*0.010016</f>
        <v>8.7014758998477717</v>
      </c>
      <c r="DL50" s="10">
        <f t="shared" si="42"/>
        <v>860.05610196035298</v>
      </c>
      <c r="DM50" s="1">
        <f t="shared" si="96"/>
        <v>730.67536769022729</v>
      </c>
      <c r="DN50" s="26">
        <v>155.625</v>
      </c>
      <c r="DO50" s="11">
        <f t="shared" si="43"/>
        <v>886.30036769022729</v>
      </c>
      <c r="DP50" s="6">
        <f>DO50*0.010016</f>
        <v>8.8771844827853172</v>
      </c>
      <c r="DQ50" s="10">
        <f t="shared" si="44"/>
        <v>877.42318320744198</v>
      </c>
      <c r="DR50" s="1">
        <f t="shared" si="97"/>
        <v>744.19646867201823</v>
      </c>
      <c r="DS50" s="26">
        <v>155.625</v>
      </c>
      <c r="DT50" s="11">
        <f t="shared" si="45"/>
        <v>899.82146867201823</v>
      </c>
      <c r="DU50" s="6">
        <f>DT50*0.010016</f>
        <v>9.0126118302189351</v>
      </c>
      <c r="DV50" s="10">
        <f t="shared" si="46"/>
        <v>890.8088568417993</v>
      </c>
      <c r="DW50" s="1">
        <f t="shared" si="98"/>
        <v>707.16226250379418</v>
      </c>
      <c r="DX50" s="26">
        <v>155.625</v>
      </c>
      <c r="DY50" s="11">
        <f t="shared" si="47"/>
        <v>862.78726250379418</v>
      </c>
      <c r="DZ50" s="6">
        <f>DY50*0.010016</f>
        <v>8.6416772212380035</v>
      </c>
      <c r="EA50" s="10">
        <f t="shared" si="48"/>
        <v>854.14558528255623</v>
      </c>
      <c r="EB50" s="1">
        <f t="shared" si="99"/>
        <v>719.94961435045195</v>
      </c>
      <c r="EC50" s="26">
        <v>155.625</v>
      </c>
      <c r="ED50" s="11">
        <f t="shared" si="49"/>
        <v>875.57461435045195</v>
      </c>
      <c r="EE50" s="6">
        <f>ED50*0.010016</f>
        <v>8.7697553373341268</v>
      </c>
      <c r="EF50" s="10">
        <f t="shared" si="50"/>
        <v>866.80485901311783</v>
      </c>
      <c r="EG50" s="1">
        <f t="shared" si="100"/>
        <v>733.60718815359837</v>
      </c>
      <c r="EH50" s="26">
        <v>155.625</v>
      </c>
      <c r="EI50" s="11">
        <f t="shared" si="51"/>
        <v>889.23218815359837</v>
      </c>
      <c r="EJ50" s="6">
        <f>EI50*0.010016</f>
        <v>8.9065495965464425</v>
      </c>
      <c r="EK50" s="10">
        <f t="shared" si="52"/>
        <v>880.32563855705189</v>
      </c>
      <c r="EL50" s="1">
        <f t="shared" si="101"/>
        <v>747.24625594424197</v>
      </c>
      <c r="EM50" s="26">
        <v>155.625</v>
      </c>
      <c r="EN50" s="11">
        <f t="shared" si="53"/>
        <v>902.87125594424197</v>
      </c>
      <c r="EO50" s="6">
        <f>EN50*0.010016</f>
        <v>9.0431584995375278</v>
      </c>
      <c r="EP50" s="10">
        <f t="shared" si="54"/>
        <v>893.82809744470444</v>
      </c>
      <c r="EQ50" s="1">
        <f t="shared" si="102"/>
        <v>760.86684279802876</v>
      </c>
      <c r="ER50" s="26">
        <v>155.625</v>
      </c>
      <c r="ES50" s="11">
        <f t="shared" si="55"/>
        <v>916.49184279802876</v>
      </c>
      <c r="ET50" s="6">
        <f>ES50*0.010016</f>
        <v>9.1795822974650569</v>
      </c>
      <c r="EU50" s="10">
        <f t="shared" si="56"/>
        <v>907.31226050056375</v>
      </c>
      <c r="EV50" s="1">
        <f t="shared" si="103"/>
        <v>778.08457438854168</v>
      </c>
      <c r="EW50" s="26">
        <v>155.625</v>
      </c>
      <c r="EX50" s="11">
        <f t="shared" si="57"/>
        <v>933.70957438854168</v>
      </c>
      <c r="EY50" s="6">
        <f>EX50*0.010016</f>
        <v>9.3520350970756336</v>
      </c>
      <c r="EZ50" s="10">
        <f t="shared" si="58"/>
        <v>924.35753929146608</v>
      </c>
      <c r="FA50" s="1">
        <f t="shared" si="104"/>
        <v>791.75381217398058</v>
      </c>
      <c r="FB50" s="26">
        <v>155.625</v>
      </c>
      <c r="FC50" s="11">
        <f t="shared" si="59"/>
        <v>947.37881217398058</v>
      </c>
      <c r="FD50" s="6">
        <f>FC50*0.010016</f>
        <v>9.4889461827345905</v>
      </c>
      <c r="FE50" s="10">
        <f t="shared" si="60"/>
        <v>937.88986599124598</v>
      </c>
      <c r="FF50" s="1">
        <f t="shared" si="105"/>
        <v>805.41035123751715</v>
      </c>
      <c r="FG50" s="26">
        <v>155.625</v>
      </c>
      <c r="FH50" s="11">
        <f t="shared" si="61"/>
        <v>961.03535123751715</v>
      </c>
      <c r="FI50" s="6">
        <f>FH50*0.010016</f>
        <v>9.625730077994973</v>
      </c>
      <c r="FJ50" s="10">
        <f t="shared" si="62"/>
        <v>951.4096211595222</v>
      </c>
      <c r="FK50" s="1">
        <f t="shared" si="106"/>
        <v>818.17353772569902</v>
      </c>
      <c r="FL50" s="26">
        <v>155.625</v>
      </c>
      <c r="FM50" s="11">
        <f t="shared" si="63"/>
        <v>973.79853772569902</v>
      </c>
      <c r="FN50" s="6">
        <f>FM50*0.010016</f>
        <v>9.7535661538606018</v>
      </c>
      <c r="FO50" s="10">
        <f t="shared" si="64"/>
        <v>964.04497157183846</v>
      </c>
      <c r="FP50" s="1">
        <f t="shared" si="107"/>
        <v>833.12002504738734</v>
      </c>
      <c r="FQ50" s="26">
        <v>155.625</v>
      </c>
      <c r="FR50" s="11">
        <f t="shared" si="65"/>
        <v>988.74502504738734</v>
      </c>
      <c r="FS50" s="6">
        <f>FR50*0.010016</f>
        <v>9.9032701708746327</v>
      </c>
      <c r="FT50" s="10">
        <f t="shared" si="66"/>
        <v>978.84175487651271</v>
      </c>
      <c r="FU50" s="1">
        <f t="shared" si="108"/>
        <v>842.81682260499269</v>
      </c>
      <c r="FV50" s="26">
        <v>155.625</v>
      </c>
      <c r="FW50" s="11">
        <f t="shared" si="67"/>
        <v>998.44182260499269</v>
      </c>
      <c r="FX50" s="6">
        <f>FW50*0.010016</f>
        <v>10.000393295211607</v>
      </c>
      <c r="FY50" s="10">
        <f t="shared" si="68"/>
        <v>988.44142930978114</v>
      </c>
      <c r="FZ50" s="1">
        <f t="shared" si="109"/>
        <v>856.90320943764902</v>
      </c>
      <c r="GA50" s="26">
        <v>155.625</v>
      </c>
      <c r="GB50" s="11">
        <f t="shared" si="69"/>
        <v>1012.528209437649</v>
      </c>
      <c r="GC50" s="6">
        <f>GB50*0.010016</f>
        <v>10.141482545727493</v>
      </c>
      <c r="GD50" s="10">
        <f t="shared" si="70"/>
        <v>1002.3867268919215</v>
      </c>
      <c r="GE50" s="1">
        <f t="shared" si="110"/>
        <v>871.85787661159577</v>
      </c>
    </row>
    <row r="51" spans="1:187" x14ac:dyDescent="0.3">
      <c r="A51">
        <v>65</v>
      </c>
      <c r="B51">
        <v>3611</v>
      </c>
      <c r="D51">
        <f t="shared" si="0"/>
        <v>3611</v>
      </c>
      <c r="E51" s="7">
        <f>D51*0.016329</f>
        <v>58.964019</v>
      </c>
      <c r="F51" s="9">
        <f t="shared" si="1"/>
        <v>3552.035981</v>
      </c>
      <c r="G51" s="4">
        <f t="shared" si="71"/>
        <v>3294.2955080000002</v>
      </c>
      <c r="I51" s="11">
        <f t="shared" si="2"/>
        <v>3294.2955080000002</v>
      </c>
      <c r="J51" s="7">
        <f>I51*0.016329</f>
        <v>53.792551350132001</v>
      </c>
      <c r="K51" s="10">
        <f t="shared" si="72"/>
        <v>3240.5029566498683</v>
      </c>
      <c r="L51" s="12">
        <f t="shared" si="73"/>
        <v>3307.6198432337283</v>
      </c>
      <c r="N51" s="11">
        <f t="shared" si="3"/>
        <v>3307.6198432337283</v>
      </c>
      <c r="O51" s="7">
        <f>N51*0.016329</f>
        <v>54.01012442016355</v>
      </c>
      <c r="P51" s="10">
        <f t="shared" si="4"/>
        <v>3253.6097188135645</v>
      </c>
      <c r="Q51" s="10">
        <f t="shared" si="74"/>
        <v>3321.7907902460111</v>
      </c>
      <c r="S51" s="11">
        <f t="shared" si="5"/>
        <v>3321.7907902460111</v>
      </c>
      <c r="T51" s="7">
        <f>S51*0.016329</f>
        <v>54.241521813927115</v>
      </c>
      <c r="U51" s="10">
        <f t="shared" si="6"/>
        <v>3267.5492684320839</v>
      </c>
      <c r="V51" s="12">
        <f t="shared" si="75"/>
        <v>3335.8198010530186</v>
      </c>
      <c r="X51" s="11">
        <f t="shared" si="7"/>
        <v>3335.8198010530186</v>
      </c>
      <c r="Y51" s="7">
        <f>X51*0.016329</f>
        <v>54.470601531394742</v>
      </c>
      <c r="Z51" s="10">
        <f t="shared" si="8"/>
        <v>3281.3491995216241</v>
      </c>
      <c r="AA51" s="10">
        <f t="shared" si="76"/>
        <v>3369.2424317953974</v>
      </c>
      <c r="AC51" s="11">
        <f t="shared" si="9"/>
        <v>3369.2424317953974</v>
      </c>
      <c r="AD51" s="7">
        <f>AC51*0.016329</f>
        <v>55.01635966878704</v>
      </c>
      <c r="AE51" s="10">
        <f t="shared" si="10"/>
        <v>3314.2260721266102</v>
      </c>
      <c r="AF51" s="1">
        <f t="shared" si="77"/>
        <v>2187.7350376668519</v>
      </c>
      <c r="AH51" s="11">
        <f t="shared" si="11"/>
        <v>2187.7350376668519</v>
      </c>
      <c r="AI51" s="7">
        <f>AH51*0.016329</f>
        <v>35.723525430062026</v>
      </c>
      <c r="AJ51" s="10">
        <f t="shared" si="12"/>
        <v>2152.0115122367897</v>
      </c>
      <c r="AK51" s="10">
        <f t="shared" si="78"/>
        <v>2188.2095720296011</v>
      </c>
      <c r="AM51" s="11">
        <f t="shared" si="13"/>
        <v>2188.2095720296011</v>
      </c>
      <c r="AN51" s="7">
        <f>AM51*0.016329</f>
        <v>35.731274101671353</v>
      </c>
      <c r="AO51" s="10">
        <f t="shared" si="14"/>
        <v>2152.4782979279298</v>
      </c>
      <c r="AP51" s="4">
        <f t="shared" si="79"/>
        <v>2188.6809426717532</v>
      </c>
      <c r="AR51" s="11">
        <f t="shared" si="15"/>
        <v>2188.6809426717532</v>
      </c>
      <c r="AS51" s="7">
        <f>AR51*0.016329</f>
        <v>35.738971112887057</v>
      </c>
      <c r="AT51" s="10">
        <f t="shared" si="16"/>
        <v>2152.941971558866</v>
      </c>
      <c r="AU51" s="10">
        <f t="shared" si="80"/>
        <v>2189.1491706858346</v>
      </c>
      <c r="AW51" s="11">
        <f t="shared" si="17"/>
        <v>2189.1491706858346</v>
      </c>
      <c r="AX51" s="7">
        <f>AW51*0.016329</f>
        <v>35.746616808128991</v>
      </c>
      <c r="AY51" s="10">
        <f t="shared" si="18"/>
        <v>2153.4025538777055</v>
      </c>
      <c r="AZ51" s="1">
        <f t="shared" si="81"/>
        <v>2190.5339113985638</v>
      </c>
      <c r="BB51" s="11">
        <f t="shared" si="19"/>
        <v>2190.5339113985638</v>
      </c>
      <c r="BC51" s="7">
        <f>BB51*0.016329</f>
        <v>35.769228239227147</v>
      </c>
      <c r="BD51" s="10">
        <f t="shared" si="20"/>
        <v>2154.7646831593365</v>
      </c>
      <c r="BE51" s="1">
        <f t="shared" si="82"/>
        <v>1557.2754683928952</v>
      </c>
      <c r="BG51" s="11">
        <f t="shared" si="21"/>
        <v>1557.2754683928952</v>
      </c>
      <c r="BH51" s="7">
        <f>BG51*0.016329</f>
        <v>25.428751123387585</v>
      </c>
      <c r="BI51" s="10">
        <f t="shared" si="22"/>
        <v>1531.8467172695075</v>
      </c>
      <c r="BJ51" s="1">
        <f t="shared" si="83"/>
        <v>1564.9708914339126</v>
      </c>
      <c r="BL51" s="11">
        <f t="shared" si="23"/>
        <v>1564.9708914339126</v>
      </c>
      <c r="BM51" s="7">
        <f>BL51*0.016329</f>
        <v>25.554409686224357</v>
      </c>
      <c r="BN51" s="10">
        <f t="shared" si="24"/>
        <v>1539.4164817476883</v>
      </c>
      <c r="BO51" s="1">
        <f t="shared" si="84"/>
        <v>1572.635148011615</v>
      </c>
      <c r="BQ51" s="11">
        <f t="shared" si="25"/>
        <v>1572.635148011615</v>
      </c>
      <c r="BR51" s="7">
        <f>BQ51*0.016329</f>
        <v>25.679559331881659</v>
      </c>
      <c r="BS51" s="10">
        <f t="shared" si="26"/>
        <v>1546.9555886797334</v>
      </c>
      <c r="BT51" s="1">
        <f t="shared" si="85"/>
        <v>1579.3635377905337</v>
      </c>
      <c r="BV51" s="11">
        <f t="shared" si="27"/>
        <v>1579.3635377905337</v>
      </c>
      <c r="BW51" s="7">
        <f>BV51*0.016329</f>
        <v>25.789427208581625</v>
      </c>
      <c r="BX51" s="10">
        <f t="shared" si="28"/>
        <v>1553.574110581952</v>
      </c>
      <c r="BY51" s="1">
        <f t="shared" si="86"/>
        <v>1593.0280163576858</v>
      </c>
      <c r="CA51" s="11">
        <f t="shared" si="29"/>
        <v>1593.0280163576858</v>
      </c>
      <c r="CB51" s="7">
        <f>CA51*0.016329</f>
        <v>26.012554479104651</v>
      </c>
      <c r="CC51" s="10">
        <f t="shared" si="30"/>
        <v>1567.0154618785812</v>
      </c>
      <c r="CD51" s="1">
        <f t="shared" si="87"/>
        <v>1122.8873516444551</v>
      </c>
      <c r="CF51" s="11">
        <f t="shared" si="31"/>
        <v>1122.8873516444551</v>
      </c>
      <c r="CG51" s="7">
        <f>CF51*0.016329</f>
        <v>18.335627565002305</v>
      </c>
      <c r="CH51" s="10">
        <f t="shared" si="32"/>
        <v>1104.5517240794527</v>
      </c>
      <c r="CI51" s="1">
        <f t="shared" si="88"/>
        <v>1139.3307306774159</v>
      </c>
      <c r="CK51" s="11">
        <f t="shared" si="33"/>
        <v>1139.3307306774159</v>
      </c>
      <c r="CL51" s="7">
        <f>CK51*0.016329</f>
        <v>18.604131501231524</v>
      </c>
      <c r="CM51" s="10">
        <f t="shared" si="34"/>
        <v>1120.7265991761844</v>
      </c>
      <c r="CN51" s="1">
        <f t="shared" si="89"/>
        <v>1154.836724325829</v>
      </c>
      <c r="CP51" s="11">
        <f t="shared" si="35"/>
        <v>1154.836724325829</v>
      </c>
      <c r="CQ51" s="7">
        <f>CP51*0.016329</f>
        <v>18.857328871516462</v>
      </c>
      <c r="CR51" s="10">
        <f t="shared" si="36"/>
        <v>1135.9793954543125</v>
      </c>
      <c r="CS51" s="1">
        <f t="shared" si="90"/>
        <v>1171.1959167617745</v>
      </c>
      <c r="CU51" s="11">
        <f t="shared" si="37"/>
        <v>1171.1959167617745</v>
      </c>
      <c r="CV51" s="7">
        <f>CU51*0.016329</f>
        <v>19.124458124803017</v>
      </c>
      <c r="CW51" s="10">
        <f t="shared" si="38"/>
        <v>1152.0714586369716</v>
      </c>
      <c r="CX51" s="1">
        <f t="shared" si="91"/>
        <v>1187.5120027256514</v>
      </c>
      <c r="CZ51" s="11">
        <f t="shared" si="39"/>
        <v>1187.5120027256514</v>
      </c>
      <c r="DA51" s="7">
        <f>CZ51*0.016329</f>
        <v>19.390883492507161</v>
      </c>
      <c r="DB51" s="10">
        <f t="shared" si="40"/>
        <v>1168.1211192331443</v>
      </c>
      <c r="DC51" s="1">
        <f t="shared" si="92"/>
        <v>826.11168890924307</v>
      </c>
      <c r="DE51" s="11">
        <f t="shared" si="93"/>
        <v>826.11168890924307</v>
      </c>
      <c r="DF51" s="7">
        <f>DE51*0.016329</f>
        <v>13.48957776819903</v>
      </c>
      <c r="DG51" s="10">
        <f t="shared" si="94"/>
        <v>812.622111141044</v>
      </c>
      <c r="DH51" s="1">
        <f t="shared" si="95"/>
        <v>843.54241593080303</v>
      </c>
      <c r="DJ51" s="11">
        <f t="shared" si="41"/>
        <v>843.54241593080303</v>
      </c>
      <c r="DK51" s="7">
        <f>DJ51*0.016329</f>
        <v>13.774204109734082</v>
      </c>
      <c r="DL51" s="10">
        <f t="shared" si="42"/>
        <v>829.76821182106892</v>
      </c>
      <c r="DM51" s="1">
        <f t="shared" si="96"/>
        <v>860.05610196035298</v>
      </c>
      <c r="DO51" s="11">
        <f t="shared" si="43"/>
        <v>860.05610196035298</v>
      </c>
      <c r="DP51" s="7">
        <f>DO51*0.016329</f>
        <v>14.043856088910603</v>
      </c>
      <c r="DQ51" s="10">
        <f t="shared" si="44"/>
        <v>846.01224587144236</v>
      </c>
      <c r="DR51" s="1">
        <f t="shared" si="97"/>
        <v>877.42318320744198</v>
      </c>
      <c r="DT51" s="11">
        <f t="shared" si="45"/>
        <v>877.42318320744198</v>
      </c>
      <c r="DU51" s="7">
        <f>DT51*0.016329</f>
        <v>14.32744315859432</v>
      </c>
      <c r="DV51" s="10">
        <f t="shared" si="46"/>
        <v>863.09574004884769</v>
      </c>
      <c r="DW51" s="1">
        <f t="shared" si="98"/>
        <v>890.8088568417993</v>
      </c>
      <c r="DY51" s="11">
        <f t="shared" si="47"/>
        <v>890.8088568417993</v>
      </c>
      <c r="DZ51" s="7">
        <f>DY51*0.016329</f>
        <v>14.546017823369741</v>
      </c>
      <c r="EA51" s="10">
        <f t="shared" si="48"/>
        <v>876.26283901842953</v>
      </c>
      <c r="EB51" s="1">
        <f t="shared" si="99"/>
        <v>854.14558528255623</v>
      </c>
      <c r="ED51" s="11">
        <f t="shared" si="49"/>
        <v>854.14558528255623</v>
      </c>
      <c r="EE51" s="7">
        <f>ED51*0.016329</f>
        <v>13.94734326207886</v>
      </c>
      <c r="EF51" s="10">
        <f t="shared" si="50"/>
        <v>840.19824202047732</v>
      </c>
      <c r="EG51" s="1">
        <f t="shared" si="100"/>
        <v>866.80485901311783</v>
      </c>
      <c r="EI51" s="11">
        <f t="shared" si="51"/>
        <v>866.80485901311783</v>
      </c>
      <c r="EJ51" s="7">
        <f>EI51*0.016329</f>
        <v>14.154056542825201</v>
      </c>
      <c r="EK51" s="10">
        <f t="shared" si="52"/>
        <v>852.65080247029266</v>
      </c>
      <c r="EL51" s="1">
        <f t="shared" si="101"/>
        <v>880.32563855705189</v>
      </c>
      <c r="EN51" s="11">
        <f t="shared" si="53"/>
        <v>880.32563855705189</v>
      </c>
      <c r="EO51" s="7">
        <f>EN51*0.016329</f>
        <v>14.374837351998099</v>
      </c>
      <c r="EP51" s="10">
        <f t="shared" si="54"/>
        <v>865.95080120505384</v>
      </c>
      <c r="EQ51" s="1">
        <f t="shared" si="102"/>
        <v>893.82809744470444</v>
      </c>
      <c r="ES51" s="11">
        <f t="shared" si="55"/>
        <v>893.82809744470444</v>
      </c>
      <c r="ET51" s="7">
        <f>ES51*0.016329</f>
        <v>14.595319003174579</v>
      </c>
      <c r="EU51" s="10">
        <f t="shared" si="56"/>
        <v>879.23277844152983</v>
      </c>
      <c r="EV51" s="1">
        <f t="shared" si="103"/>
        <v>907.31226050056375</v>
      </c>
      <c r="EX51" s="11">
        <f t="shared" si="57"/>
        <v>907.31226050056375</v>
      </c>
      <c r="EY51" s="7">
        <f>EX51*0.016329</f>
        <v>14.815501901713706</v>
      </c>
      <c r="EZ51" s="10">
        <f t="shared" si="58"/>
        <v>892.49675859885008</v>
      </c>
      <c r="FA51" s="1">
        <f t="shared" si="104"/>
        <v>924.35753929146608</v>
      </c>
      <c r="FC51" s="11">
        <f t="shared" si="59"/>
        <v>924.35753929146608</v>
      </c>
      <c r="FD51" s="7">
        <f>FC51*0.016329</f>
        <v>15.09383425909035</v>
      </c>
      <c r="FE51" s="10">
        <f t="shared" si="60"/>
        <v>909.2637050323757</v>
      </c>
      <c r="FF51" s="1">
        <f t="shared" si="105"/>
        <v>937.88986599124598</v>
      </c>
      <c r="FH51" s="11">
        <f t="shared" si="61"/>
        <v>937.88986599124598</v>
      </c>
      <c r="FI51" s="7">
        <f>FH51*0.016329</f>
        <v>15.314803621771055</v>
      </c>
      <c r="FJ51" s="10">
        <f t="shared" si="62"/>
        <v>922.57506236947495</v>
      </c>
      <c r="FK51" s="1">
        <f t="shared" si="106"/>
        <v>951.4096211595222</v>
      </c>
      <c r="FM51" s="11">
        <f t="shared" si="63"/>
        <v>951.4096211595222</v>
      </c>
      <c r="FN51" s="7">
        <f>FM51*0.016329</f>
        <v>15.535567703913838</v>
      </c>
      <c r="FO51" s="10">
        <f t="shared" si="64"/>
        <v>935.87405345560842</v>
      </c>
      <c r="FP51" s="1">
        <f t="shared" si="107"/>
        <v>964.04497157183846</v>
      </c>
      <c r="FR51" s="11">
        <f t="shared" si="65"/>
        <v>964.04497157183846</v>
      </c>
      <c r="FS51" s="7">
        <f>FR51*0.016329</f>
        <v>15.74189034079655</v>
      </c>
      <c r="FT51" s="10">
        <f t="shared" si="66"/>
        <v>948.30308123104192</v>
      </c>
      <c r="FU51" s="1">
        <f t="shared" si="108"/>
        <v>978.84175487651271</v>
      </c>
      <c r="FW51" s="11">
        <f t="shared" si="67"/>
        <v>978.84175487651271</v>
      </c>
      <c r="FX51" s="7">
        <f>FW51*0.016329</f>
        <v>15.983507015378576</v>
      </c>
      <c r="FY51" s="10">
        <f t="shared" si="68"/>
        <v>962.85824786113415</v>
      </c>
      <c r="FZ51" s="1">
        <f t="shared" si="109"/>
        <v>988.44142930978114</v>
      </c>
      <c r="GB51" s="11">
        <f t="shared" si="69"/>
        <v>988.44142930978114</v>
      </c>
      <c r="GC51" s="7">
        <f>GB51*0.016329</f>
        <v>16.140260099199416</v>
      </c>
      <c r="GD51" s="10">
        <f t="shared" si="70"/>
        <v>972.30116921058175</v>
      </c>
      <c r="GE51" s="1">
        <f t="shared" si="110"/>
        <v>1002.3867268919215</v>
      </c>
    </row>
    <row r="52" spans="1:187" x14ac:dyDescent="0.3">
      <c r="A52">
        <v>66</v>
      </c>
      <c r="B52">
        <v>3611</v>
      </c>
      <c r="D52">
        <f t="shared" si="0"/>
        <v>3611</v>
      </c>
      <c r="E52" s="7">
        <f>D52*0.016329</f>
        <v>58.964019</v>
      </c>
      <c r="F52" s="9">
        <f t="shared" si="1"/>
        <v>3552.035981</v>
      </c>
      <c r="G52" s="4">
        <f t="shared" si="71"/>
        <v>3552.035981</v>
      </c>
      <c r="I52" s="11">
        <f t="shared" si="2"/>
        <v>3552.035981</v>
      </c>
      <c r="J52" s="7">
        <f>I52*0.016329</f>
        <v>58.001195533748998</v>
      </c>
      <c r="K52" s="10">
        <f t="shared" si="72"/>
        <v>3494.0347854662509</v>
      </c>
      <c r="L52" s="12">
        <f t="shared" si="73"/>
        <v>3240.5029566498683</v>
      </c>
      <c r="N52" s="11">
        <f t="shared" si="3"/>
        <v>3240.5029566498683</v>
      </c>
      <c r="O52" s="7">
        <f>N52*0.016329</f>
        <v>52.914172779135697</v>
      </c>
      <c r="P52" s="10">
        <f t="shared" si="4"/>
        <v>3187.5887838707326</v>
      </c>
      <c r="Q52" s="10">
        <f t="shared" si="74"/>
        <v>3253.6097188135645</v>
      </c>
      <c r="S52" s="11">
        <f t="shared" si="5"/>
        <v>3253.6097188135645</v>
      </c>
      <c r="T52" s="7">
        <f>S52*0.016329</f>
        <v>53.128193098506692</v>
      </c>
      <c r="U52" s="10">
        <f t="shared" si="6"/>
        <v>3200.4815257150581</v>
      </c>
      <c r="V52" s="12">
        <f t="shared" si="75"/>
        <v>3267.5492684320839</v>
      </c>
      <c r="X52" s="11">
        <f t="shared" si="7"/>
        <v>3267.5492684320839</v>
      </c>
      <c r="Y52" s="7">
        <f>X52*0.016329</f>
        <v>53.355812004227495</v>
      </c>
      <c r="Z52" s="10">
        <f t="shared" si="8"/>
        <v>3214.1934564278563</v>
      </c>
      <c r="AA52" s="10">
        <f t="shared" si="76"/>
        <v>3281.3491995216241</v>
      </c>
      <c r="AC52" s="11">
        <f t="shared" si="9"/>
        <v>3281.3491995216241</v>
      </c>
      <c r="AD52" s="7">
        <f>AC52*0.016329</f>
        <v>53.581151078988597</v>
      </c>
      <c r="AE52" s="10">
        <f t="shared" si="10"/>
        <v>3227.7680484426355</v>
      </c>
      <c r="AF52" s="1">
        <f t="shared" si="77"/>
        <v>3314.2260721266102</v>
      </c>
      <c r="AH52" s="11">
        <f t="shared" si="11"/>
        <v>3314.2260721266102</v>
      </c>
      <c r="AI52" s="7">
        <f>AH52*0.016329</f>
        <v>54.117997531755421</v>
      </c>
      <c r="AJ52" s="10">
        <f t="shared" si="12"/>
        <v>3260.1080745948548</v>
      </c>
      <c r="AK52" s="10">
        <f t="shared" si="78"/>
        <v>2152.0115122367897</v>
      </c>
      <c r="AM52" s="11">
        <f t="shared" si="13"/>
        <v>2152.0115122367897</v>
      </c>
      <c r="AN52" s="7">
        <f>AM52*0.016329</f>
        <v>35.140195983314541</v>
      </c>
      <c r="AO52" s="10">
        <f t="shared" si="14"/>
        <v>2116.871316253475</v>
      </c>
      <c r="AP52" s="4">
        <f t="shared" si="79"/>
        <v>2152.4782979279298</v>
      </c>
      <c r="AR52" s="11">
        <f t="shared" si="15"/>
        <v>2152.4782979279298</v>
      </c>
      <c r="AS52" s="7">
        <f>AR52*0.016329</f>
        <v>35.147818126865168</v>
      </c>
      <c r="AT52" s="10">
        <f t="shared" si="16"/>
        <v>2117.3304798010645</v>
      </c>
      <c r="AU52" s="10">
        <f t="shared" si="80"/>
        <v>2152.941971558866</v>
      </c>
      <c r="AW52" s="11">
        <f t="shared" si="17"/>
        <v>2152.941971558866</v>
      </c>
      <c r="AX52" s="7">
        <f>AW52*0.016329</f>
        <v>35.155389453584725</v>
      </c>
      <c r="AY52" s="10">
        <f t="shared" si="18"/>
        <v>2117.7865821052815</v>
      </c>
      <c r="AZ52" s="1">
        <f t="shared" si="81"/>
        <v>2153.4025538777055</v>
      </c>
      <c r="BB52" s="11">
        <f t="shared" si="19"/>
        <v>2153.4025538777055</v>
      </c>
      <c r="BC52" s="7">
        <f>BB52*0.016329</f>
        <v>35.162910302269054</v>
      </c>
      <c r="BD52" s="10">
        <f t="shared" si="20"/>
        <v>2118.2396435754363</v>
      </c>
      <c r="BE52" s="1">
        <f t="shared" si="82"/>
        <v>2154.7646831593365</v>
      </c>
      <c r="BG52" s="11">
        <f t="shared" si="21"/>
        <v>2154.7646831593365</v>
      </c>
      <c r="BH52" s="7">
        <f>BG52*0.016329</f>
        <v>35.185152511308807</v>
      </c>
      <c r="BI52" s="10">
        <f t="shared" si="22"/>
        <v>2119.5795306480277</v>
      </c>
      <c r="BJ52" s="1">
        <f t="shared" si="83"/>
        <v>1531.8467172695075</v>
      </c>
      <c r="BL52" s="11">
        <f t="shared" si="23"/>
        <v>1531.8467172695075</v>
      </c>
      <c r="BM52" s="7">
        <f>BL52*0.016329</f>
        <v>25.013525046293786</v>
      </c>
      <c r="BN52" s="10">
        <f t="shared" si="24"/>
        <v>1506.8331922232137</v>
      </c>
      <c r="BO52" s="1">
        <f t="shared" si="84"/>
        <v>1539.4164817476883</v>
      </c>
      <c r="BQ52" s="11">
        <f t="shared" si="25"/>
        <v>1539.4164817476883</v>
      </c>
      <c r="BR52" s="7">
        <f>BQ52*0.016329</f>
        <v>25.137131730458002</v>
      </c>
      <c r="BS52" s="10">
        <f t="shared" si="26"/>
        <v>1514.2793500172304</v>
      </c>
      <c r="BT52" s="1">
        <f t="shared" si="85"/>
        <v>1546.9555886797334</v>
      </c>
      <c r="BV52" s="11">
        <f t="shared" si="27"/>
        <v>1546.9555886797334</v>
      </c>
      <c r="BW52" s="7">
        <f>BV52*0.016329</f>
        <v>25.260237807551366</v>
      </c>
      <c r="BX52" s="10">
        <f t="shared" si="28"/>
        <v>1521.695350872182</v>
      </c>
      <c r="BY52" s="1">
        <f t="shared" si="86"/>
        <v>1553.574110581952</v>
      </c>
      <c r="CA52" s="11">
        <f t="shared" si="29"/>
        <v>1553.574110581952</v>
      </c>
      <c r="CB52" s="7">
        <f>CA52*0.016329</f>
        <v>25.368311651692693</v>
      </c>
      <c r="CC52" s="10">
        <f t="shared" si="30"/>
        <v>1528.2057989302593</v>
      </c>
      <c r="CD52" s="1">
        <f t="shared" si="87"/>
        <v>1567.0154618785812</v>
      </c>
      <c r="CF52" s="11">
        <f t="shared" si="31"/>
        <v>1567.0154618785812</v>
      </c>
      <c r="CG52" s="7">
        <f>CF52*0.016329</f>
        <v>25.587795477015352</v>
      </c>
      <c r="CH52" s="10">
        <f t="shared" si="32"/>
        <v>1541.4276664015658</v>
      </c>
      <c r="CI52" s="1">
        <f t="shared" si="88"/>
        <v>1104.5517240794527</v>
      </c>
      <c r="CK52" s="11">
        <f t="shared" si="33"/>
        <v>1104.5517240794527</v>
      </c>
      <c r="CL52" s="7">
        <f>CK52*0.016329</f>
        <v>18.036225102493383</v>
      </c>
      <c r="CM52" s="10">
        <f t="shared" si="34"/>
        <v>1086.5154989769594</v>
      </c>
      <c r="CN52" s="1">
        <f t="shared" si="89"/>
        <v>1120.7265991761844</v>
      </c>
      <c r="CP52" s="11">
        <f t="shared" si="35"/>
        <v>1120.7265991761844</v>
      </c>
      <c r="CQ52" s="7">
        <f>CP52*0.016329</f>
        <v>18.300344637947916</v>
      </c>
      <c r="CR52" s="10">
        <f t="shared" si="36"/>
        <v>1102.4262545382364</v>
      </c>
      <c r="CS52" s="1">
        <f t="shared" si="90"/>
        <v>1135.9793954543125</v>
      </c>
      <c r="CU52" s="11">
        <f t="shared" si="37"/>
        <v>1135.9793954543125</v>
      </c>
      <c r="CV52" s="7">
        <f>CU52*0.016329</f>
        <v>18.549407548373466</v>
      </c>
      <c r="CW52" s="10">
        <f t="shared" si="38"/>
        <v>1117.429987905939</v>
      </c>
      <c r="CX52" s="1">
        <f t="shared" si="91"/>
        <v>1152.0714586369716</v>
      </c>
      <c r="CZ52" s="11">
        <f t="shared" si="39"/>
        <v>1152.0714586369716</v>
      </c>
      <c r="DA52" s="7">
        <f>CZ52*0.016329</f>
        <v>18.812174848083107</v>
      </c>
      <c r="DB52" s="10">
        <f t="shared" si="40"/>
        <v>1133.2592837888885</v>
      </c>
      <c r="DC52" s="1">
        <f t="shared" si="92"/>
        <v>1168.1211192331443</v>
      </c>
      <c r="DE52" s="11">
        <f t="shared" si="93"/>
        <v>1168.1211192331443</v>
      </c>
      <c r="DF52" s="7">
        <f>DE52*0.016329</f>
        <v>19.074249755958014</v>
      </c>
      <c r="DG52" s="10">
        <f t="shared" si="94"/>
        <v>1149.0468694771864</v>
      </c>
      <c r="DH52" s="1">
        <f t="shared" si="95"/>
        <v>812.622111141044</v>
      </c>
      <c r="DJ52" s="11">
        <f t="shared" si="41"/>
        <v>812.622111141044</v>
      </c>
      <c r="DK52" s="7">
        <f>DJ52*0.016329</f>
        <v>13.269306452822107</v>
      </c>
      <c r="DL52" s="10">
        <f t="shared" si="42"/>
        <v>799.35280468822191</v>
      </c>
      <c r="DM52" s="1">
        <f t="shared" si="96"/>
        <v>829.76821182106892</v>
      </c>
      <c r="DO52" s="11">
        <f t="shared" si="43"/>
        <v>829.76821182106892</v>
      </c>
      <c r="DP52" s="7">
        <f>DO52*0.016329</f>
        <v>13.549285130826235</v>
      </c>
      <c r="DQ52" s="10">
        <f t="shared" si="44"/>
        <v>816.21892669024271</v>
      </c>
      <c r="DR52" s="1">
        <f t="shared" si="97"/>
        <v>846.01224587144236</v>
      </c>
      <c r="DT52" s="11">
        <f t="shared" si="45"/>
        <v>846.01224587144236</v>
      </c>
      <c r="DU52" s="7">
        <f>DT52*0.016329</f>
        <v>13.814533962834782</v>
      </c>
      <c r="DV52" s="10">
        <f t="shared" si="46"/>
        <v>832.19771190860763</v>
      </c>
      <c r="DW52" s="1">
        <f t="shared" si="98"/>
        <v>863.09574004884769</v>
      </c>
      <c r="DY52" s="11">
        <f t="shared" si="47"/>
        <v>863.09574004884769</v>
      </c>
      <c r="DZ52" s="7">
        <f>DY52*0.016329</f>
        <v>14.093490339257635</v>
      </c>
      <c r="EA52" s="10">
        <f t="shared" si="48"/>
        <v>849.00224970959005</v>
      </c>
      <c r="EB52" s="1">
        <f t="shared" si="99"/>
        <v>876.26283901842953</v>
      </c>
      <c r="ED52" s="11">
        <f t="shared" si="49"/>
        <v>876.26283901842953</v>
      </c>
      <c r="EE52" s="7">
        <f>ED52*0.016329</f>
        <v>14.308495898331936</v>
      </c>
      <c r="EF52" s="10">
        <f t="shared" si="50"/>
        <v>861.95434312009763</v>
      </c>
      <c r="EG52" s="1">
        <f t="shared" si="100"/>
        <v>840.19824202047732</v>
      </c>
      <c r="EI52" s="11">
        <f t="shared" si="51"/>
        <v>840.19824202047732</v>
      </c>
      <c r="EJ52" s="7">
        <f>EI52*0.016329</f>
        <v>13.719597093952373</v>
      </c>
      <c r="EK52" s="10">
        <f t="shared" si="52"/>
        <v>826.47864492652491</v>
      </c>
      <c r="EL52" s="1">
        <f t="shared" si="101"/>
        <v>852.65080247029266</v>
      </c>
      <c r="EN52" s="11">
        <f t="shared" si="53"/>
        <v>852.65080247029266</v>
      </c>
      <c r="EO52" s="7">
        <f>EN52*0.016329</f>
        <v>13.922934953537409</v>
      </c>
      <c r="EP52" s="10">
        <f t="shared" si="54"/>
        <v>838.72786751675528</v>
      </c>
      <c r="EQ52" s="1">
        <f t="shared" si="102"/>
        <v>865.95080120505384</v>
      </c>
      <c r="ES52" s="11">
        <f t="shared" si="55"/>
        <v>865.95080120505384</v>
      </c>
      <c r="ET52" s="7">
        <f>ES52*0.016329</f>
        <v>14.140110632877324</v>
      </c>
      <c r="EU52" s="10">
        <f t="shared" si="56"/>
        <v>851.81069057217655</v>
      </c>
      <c r="EV52" s="1">
        <f t="shared" si="103"/>
        <v>879.23277844152983</v>
      </c>
      <c r="EX52" s="11">
        <f t="shared" si="57"/>
        <v>879.23277844152983</v>
      </c>
      <c r="EY52" s="7">
        <f>EX52*0.016329</f>
        <v>14.35699203917174</v>
      </c>
      <c r="EZ52" s="10">
        <f t="shared" si="58"/>
        <v>864.87578640235813</v>
      </c>
      <c r="FA52" s="1">
        <f t="shared" si="104"/>
        <v>892.49675859885008</v>
      </c>
      <c r="FC52" s="11">
        <f t="shared" si="59"/>
        <v>892.49675859885008</v>
      </c>
      <c r="FD52" s="7">
        <f>FC52*0.016329</f>
        <v>14.573579571160623</v>
      </c>
      <c r="FE52" s="10">
        <f t="shared" si="60"/>
        <v>877.92317902768946</v>
      </c>
      <c r="FF52" s="1">
        <f t="shared" si="105"/>
        <v>909.2637050323757</v>
      </c>
      <c r="FH52" s="11">
        <f t="shared" si="61"/>
        <v>909.2637050323757</v>
      </c>
      <c r="FI52" s="7">
        <f>FH52*0.016329</f>
        <v>14.847367039473662</v>
      </c>
      <c r="FJ52" s="10">
        <f t="shared" si="62"/>
        <v>894.41633799290207</v>
      </c>
      <c r="FK52" s="1">
        <f t="shared" si="106"/>
        <v>922.57506236947495</v>
      </c>
      <c r="FM52" s="11">
        <f t="shared" si="63"/>
        <v>922.57506236947495</v>
      </c>
      <c r="FN52" s="7">
        <f>FM52*0.016329</f>
        <v>15.064728193431156</v>
      </c>
      <c r="FO52" s="10">
        <f t="shared" si="64"/>
        <v>907.51033417604378</v>
      </c>
      <c r="FP52" s="1">
        <f t="shared" si="107"/>
        <v>935.87405345560842</v>
      </c>
      <c r="FR52" s="11">
        <f t="shared" si="65"/>
        <v>935.87405345560842</v>
      </c>
      <c r="FS52" s="7">
        <f>FR52*0.016329</f>
        <v>15.28188741887663</v>
      </c>
      <c r="FT52" s="10">
        <f t="shared" si="66"/>
        <v>920.59216603673178</v>
      </c>
      <c r="FU52" s="1">
        <f t="shared" si="108"/>
        <v>948.30308123104192</v>
      </c>
      <c r="FW52" s="11">
        <f t="shared" si="67"/>
        <v>948.30308123104192</v>
      </c>
      <c r="FX52" s="7">
        <f>FW52*0.016329</f>
        <v>15.484841013421683</v>
      </c>
      <c r="FY52" s="10">
        <f t="shared" si="68"/>
        <v>932.8182402176202</v>
      </c>
      <c r="FZ52" s="1">
        <f t="shared" si="109"/>
        <v>962.85824786113415</v>
      </c>
      <c r="GB52" s="11">
        <f t="shared" si="69"/>
        <v>962.85824786113415</v>
      </c>
      <c r="GC52" s="7">
        <f>GB52*0.016329</f>
        <v>15.722512329324459</v>
      </c>
      <c r="GD52" s="10">
        <f t="shared" si="70"/>
        <v>947.1357355318097</v>
      </c>
      <c r="GE52" s="1">
        <f t="shared" si="110"/>
        <v>972.30116921058175</v>
      </c>
    </row>
    <row r="53" spans="1:187" x14ac:dyDescent="0.3">
      <c r="A53">
        <v>67</v>
      </c>
      <c r="B53">
        <v>3611</v>
      </c>
      <c r="D53">
        <f t="shared" si="0"/>
        <v>3611</v>
      </c>
      <c r="E53" s="7">
        <f>D53*0.016329</f>
        <v>58.964019</v>
      </c>
      <c r="F53" s="9">
        <f t="shared" si="1"/>
        <v>3552.035981</v>
      </c>
      <c r="G53" s="4">
        <f t="shared" si="71"/>
        <v>3552.035981</v>
      </c>
      <c r="I53" s="11">
        <f t="shared" si="2"/>
        <v>3552.035981</v>
      </c>
      <c r="J53" s="7">
        <f>I53*0.016329</f>
        <v>58.001195533748998</v>
      </c>
      <c r="K53" s="10">
        <f t="shared" si="72"/>
        <v>3494.0347854662509</v>
      </c>
      <c r="L53" s="12">
        <f t="shared" si="73"/>
        <v>3494.0347854662509</v>
      </c>
      <c r="N53" s="11">
        <f t="shared" si="3"/>
        <v>3494.0347854662509</v>
      </c>
      <c r="O53" s="7">
        <f>N53*0.016329</f>
        <v>57.054094011878412</v>
      </c>
      <c r="P53" s="10">
        <f t="shared" si="4"/>
        <v>3436.9806914543724</v>
      </c>
      <c r="Q53" s="10">
        <f t="shared" si="74"/>
        <v>3187.5887838707326</v>
      </c>
      <c r="S53" s="11">
        <f t="shared" si="5"/>
        <v>3187.5887838707326</v>
      </c>
      <c r="T53" s="7">
        <f>S53*0.016329</f>
        <v>52.050137251825191</v>
      </c>
      <c r="U53" s="10">
        <f t="shared" si="6"/>
        <v>3135.5386466189075</v>
      </c>
      <c r="V53" s="12">
        <f t="shared" si="75"/>
        <v>3200.4815257150581</v>
      </c>
      <c r="X53" s="11">
        <f t="shared" si="7"/>
        <v>3200.4815257150581</v>
      </c>
      <c r="Y53" s="7">
        <f>X53*0.016329</f>
        <v>52.260662833401184</v>
      </c>
      <c r="Z53" s="10">
        <f t="shared" si="8"/>
        <v>3148.220862881657</v>
      </c>
      <c r="AA53" s="10">
        <f t="shared" si="76"/>
        <v>3214.1934564278563</v>
      </c>
      <c r="AC53" s="11">
        <f t="shared" si="9"/>
        <v>3214.1934564278563</v>
      </c>
      <c r="AD53" s="7">
        <f>AC53*0.016329</f>
        <v>52.484564950010466</v>
      </c>
      <c r="AE53" s="10">
        <f t="shared" si="10"/>
        <v>3161.708891477846</v>
      </c>
      <c r="AF53" s="1">
        <f t="shared" si="77"/>
        <v>3227.7680484426355</v>
      </c>
      <c r="AH53" s="11">
        <f t="shared" si="11"/>
        <v>3227.7680484426355</v>
      </c>
      <c r="AI53" s="7">
        <f>AH53*0.016329</f>
        <v>52.706224463019794</v>
      </c>
      <c r="AJ53" s="10">
        <f t="shared" si="12"/>
        <v>3175.0618239796158</v>
      </c>
      <c r="AK53" s="10">
        <f t="shared" si="78"/>
        <v>3260.1080745948548</v>
      </c>
      <c r="AM53" s="11">
        <f t="shared" si="13"/>
        <v>3260.1080745948548</v>
      </c>
      <c r="AN53" s="7">
        <f>AM53*0.016329</f>
        <v>53.23430475005938</v>
      </c>
      <c r="AO53" s="10">
        <f t="shared" si="14"/>
        <v>3206.8737698447953</v>
      </c>
      <c r="AP53" s="4">
        <f t="shared" si="79"/>
        <v>2116.871316253475</v>
      </c>
      <c r="AR53" s="11">
        <f t="shared" si="15"/>
        <v>2116.871316253475</v>
      </c>
      <c r="AS53" s="7">
        <f>AR53*0.016329</f>
        <v>34.566391723102996</v>
      </c>
      <c r="AT53" s="10">
        <f t="shared" si="16"/>
        <v>2082.3049245303719</v>
      </c>
      <c r="AU53" s="10">
        <f t="shared" si="80"/>
        <v>2117.3304798010645</v>
      </c>
      <c r="AW53" s="11">
        <f t="shared" si="17"/>
        <v>2117.3304798010645</v>
      </c>
      <c r="AX53" s="7">
        <f>AW53*0.016329</f>
        <v>34.573889404671583</v>
      </c>
      <c r="AY53" s="10">
        <f t="shared" si="18"/>
        <v>2082.7565903963928</v>
      </c>
      <c r="AZ53" s="1">
        <f t="shared" si="81"/>
        <v>2117.7865821052815</v>
      </c>
      <c r="BB53" s="11">
        <f t="shared" si="19"/>
        <v>2117.7865821052815</v>
      </c>
      <c r="BC53" s="7">
        <f>BB53*0.016329</f>
        <v>34.581337099197142</v>
      </c>
      <c r="BD53" s="10">
        <f t="shared" si="20"/>
        <v>2083.2052450060842</v>
      </c>
      <c r="BE53" s="1">
        <f t="shared" si="82"/>
        <v>2118.2396435754363</v>
      </c>
      <c r="BG53" s="11">
        <f t="shared" si="21"/>
        <v>2118.2396435754363</v>
      </c>
      <c r="BH53" s="7">
        <f>BG53*0.016329</f>
        <v>34.588735139943296</v>
      </c>
      <c r="BI53" s="10">
        <f t="shared" si="22"/>
        <v>2083.650908435493</v>
      </c>
      <c r="BJ53" s="1">
        <f t="shared" si="83"/>
        <v>2119.5795306480277</v>
      </c>
      <c r="BL53" s="11">
        <f t="shared" si="23"/>
        <v>2119.5795306480277</v>
      </c>
      <c r="BM53" s="7">
        <f>BL53*0.016329</f>
        <v>34.610614155951644</v>
      </c>
      <c r="BN53" s="10">
        <f t="shared" si="24"/>
        <v>2084.968916492076</v>
      </c>
      <c r="BO53" s="1">
        <f t="shared" si="84"/>
        <v>1506.8331922232137</v>
      </c>
      <c r="BQ53" s="11">
        <f t="shared" si="25"/>
        <v>1506.8331922232137</v>
      </c>
      <c r="BR53" s="7">
        <f>BQ53*0.016329</f>
        <v>24.605079195812856</v>
      </c>
      <c r="BS53" s="10">
        <f t="shared" si="26"/>
        <v>1482.2281130274009</v>
      </c>
      <c r="BT53" s="1">
        <f t="shared" si="85"/>
        <v>1514.2793500172304</v>
      </c>
      <c r="BV53" s="11">
        <f t="shared" si="27"/>
        <v>1514.2793500172304</v>
      </c>
      <c r="BW53" s="7">
        <f>BV53*0.016329</f>
        <v>24.726667506431355</v>
      </c>
      <c r="BX53" s="10">
        <f t="shared" si="28"/>
        <v>1489.5526825107991</v>
      </c>
      <c r="BY53" s="1">
        <f t="shared" si="86"/>
        <v>1521.695350872182</v>
      </c>
      <c r="CA53" s="11">
        <f t="shared" si="29"/>
        <v>1521.695350872182</v>
      </c>
      <c r="CB53" s="7">
        <f>CA53*0.016329</f>
        <v>24.847763384391857</v>
      </c>
      <c r="CC53" s="10">
        <f t="shared" si="30"/>
        <v>1496.8475874877902</v>
      </c>
      <c r="CD53" s="1">
        <f t="shared" si="87"/>
        <v>1528.2057989302593</v>
      </c>
      <c r="CF53" s="11">
        <f t="shared" si="31"/>
        <v>1528.2057989302593</v>
      </c>
      <c r="CG53" s="7">
        <f>CF53*0.016329</f>
        <v>24.954072490732205</v>
      </c>
      <c r="CH53" s="10">
        <f t="shared" si="32"/>
        <v>1503.2517264395271</v>
      </c>
      <c r="CI53" s="1">
        <f t="shared" si="88"/>
        <v>1541.4276664015658</v>
      </c>
      <c r="CK53" s="11">
        <f t="shared" si="33"/>
        <v>1541.4276664015658</v>
      </c>
      <c r="CL53" s="7">
        <f>CK53*0.016329</f>
        <v>25.169972364671167</v>
      </c>
      <c r="CM53" s="10">
        <f t="shared" si="34"/>
        <v>1516.2576940368947</v>
      </c>
      <c r="CN53" s="1">
        <f t="shared" si="89"/>
        <v>1086.5154989769594</v>
      </c>
      <c r="CP53" s="11">
        <f t="shared" si="35"/>
        <v>1086.5154989769594</v>
      </c>
      <c r="CQ53" s="7">
        <f>CP53*0.016329</f>
        <v>17.741711582794771</v>
      </c>
      <c r="CR53" s="10">
        <f t="shared" si="36"/>
        <v>1068.7737873941646</v>
      </c>
      <c r="CS53" s="1">
        <f t="shared" si="90"/>
        <v>1102.4262545382364</v>
      </c>
      <c r="CU53" s="11">
        <f t="shared" si="37"/>
        <v>1102.4262545382364</v>
      </c>
      <c r="CV53" s="7">
        <f>CU53*0.016329</f>
        <v>18.001518310354861</v>
      </c>
      <c r="CW53" s="10">
        <f t="shared" si="38"/>
        <v>1084.4247362278816</v>
      </c>
      <c r="CX53" s="1">
        <f t="shared" si="91"/>
        <v>1117.429987905939</v>
      </c>
      <c r="CZ53" s="11">
        <f t="shared" si="39"/>
        <v>1117.429987905939</v>
      </c>
      <c r="DA53" s="7">
        <f>CZ53*0.016329</f>
        <v>18.246514272516077</v>
      </c>
      <c r="DB53" s="10">
        <f t="shared" si="40"/>
        <v>1099.1834736334229</v>
      </c>
      <c r="DC53" s="1">
        <f t="shared" si="92"/>
        <v>1133.2592837888885</v>
      </c>
      <c r="DE53" s="11">
        <f t="shared" si="93"/>
        <v>1133.2592837888885</v>
      </c>
      <c r="DF53" s="7">
        <f>DE53*0.016329</f>
        <v>18.504990844988761</v>
      </c>
      <c r="DG53" s="10">
        <f t="shared" si="94"/>
        <v>1114.7542929438998</v>
      </c>
      <c r="DH53" s="1">
        <f t="shared" si="95"/>
        <v>1149.0468694771864</v>
      </c>
      <c r="DJ53" s="11">
        <f t="shared" si="41"/>
        <v>1149.0468694771864</v>
      </c>
      <c r="DK53" s="7">
        <f>DJ53*0.016329</f>
        <v>18.762786331692975</v>
      </c>
      <c r="DL53" s="10">
        <f t="shared" si="42"/>
        <v>1130.2840831454935</v>
      </c>
      <c r="DM53" s="1">
        <f t="shared" si="96"/>
        <v>799.35280468822191</v>
      </c>
      <c r="DO53" s="11">
        <f t="shared" si="43"/>
        <v>799.35280468822191</v>
      </c>
      <c r="DP53" s="7">
        <f>DO53*0.016329</f>
        <v>13.052631947753975</v>
      </c>
      <c r="DQ53" s="10">
        <f t="shared" si="44"/>
        <v>786.30017274046793</v>
      </c>
      <c r="DR53" s="1">
        <f t="shared" si="97"/>
        <v>816.21892669024271</v>
      </c>
      <c r="DT53" s="11">
        <f t="shared" si="45"/>
        <v>816.21892669024271</v>
      </c>
      <c r="DU53" s="7">
        <f>DT53*0.016329</f>
        <v>13.328038853924973</v>
      </c>
      <c r="DV53" s="10">
        <f t="shared" si="46"/>
        <v>802.89088783631769</v>
      </c>
      <c r="DW53" s="1">
        <f t="shared" si="98"/>
        <v>832.19771190860763</v>
      </c>
      <c r="DY53" s="11">
        <f t="shared" si="47"/>
        <v>832.19771190860763</v>
      </c>
      <c r="DZ53" s="7">
        <f>DY53*0.016329</f>
        <v>13.588956437755654</v>
      </c>
      <c r="EA53" s="10">
        <f t="shared" si="48"/>
        <v>818.60875547085197</v>
      </c>
      <c r="EB53" s="1">
        <f t="shared" si="99"/>
        <v>849.00224970959005</v>
      </c>
      <c r="ED53" s="11">
        <f t="shared" si="49"/>
        <v>849.00224970959005</v>
      </c>
      <c r="EE53" s="7">
        <f>ED53*0.016329</f>
        <v>13.863357735507895</v>
      </c>
      <c r="EF53" s="10">
        <f t="shared" si="50"/>
        <v>835.13889197408218</v>
      </c>
      <c r="EG53" s="1">
        <f t="shared" si="100"/>
        <v>861.95434312009763</v>
      </c>
      <c r="EI53" s="11">
        <f t="shared" si="51"/>
        <v>861.95434312009763</v>
      </c>
      <c r="EJ53" s="7">
        <f>EI53*0.016329</f>
        <v>14.074852468808073</v>
      </c>
      <c r="EK53" s="10">
        <f t="shared" si="52"/>
        <v>847.87949065128953</v>
      </c>
      <c r="EL53" s="1">
        <f t="shared" si="101"/>
        <v>826.47864492652491</v>
      </c>
      <c r="EN53" s="11">
        <f t="shared" si="53"/>
        <v>826.47864492652491</v>
      </c>
      <c r="EO53" s="7">
        <f>EN53*0.016329</f>
        <v>13.495569793005226</v>
      </c>
      <c r="EP53" s="10">
        <f t="shared" si="54"/>
        <v>812.98307513351972</v>
      </c>
      <c r="EQ53" s="1">
        <f t="shared" si="102"/>
        <v>838.72786751675528</v>
      </c>
      <c r="ES53" s="11">
        <f t="shared" si="55"/>
        <v>838.72786751675528</v>
      </c>
      <c r="ET53" s="7">
        <f>ES53*0.016329</f>
        <v>13.695587348681096</v>
      </c>
      <c r="EU53" s="10">
        <f t="shared" si="56"/>
        <v>825.03228016807418</v>
      </c>
      <c r="EV53" s="1">
        <f t="shared" si="103"/>
        <v>851.81069057217655</v>
      </c>
      <c r="EX53" s="11">
        <f t="shared" si="57"/>
        <v>851.81069057217655</v>
      </c>
      <c r="EY53" s="7">
        <f>EX53*0.016329</f>
        <v>13.909216766353071</v>
      </c>
      <c r="EZ53" s="10">
        <f t="shared" si="58"/>
        <v>837.90147380582346</v>
      </c>
      <c r="FA53" s="1">
        <f t="shared" si="104"/>
        <v>864.87578640235813</v>
      </c>
      <c r="FC53" s="11">
        <f t="shared" si="59"/>
        <v>864.87578640235813</v>
      </c>
      <c r="FD53" s="7">
        <f>FC53*0.016329</f>
        <v>14.122556716164105</v>
      </c>
      <c r="FE53" s="10">
        <f t="shared" si="60"/>
        <v>850.753229686194</v>
      </c>
      <c r="FF53" s="1">
        <f t="shared" si="105"/>
        <v>877.92317902768946</v>
      </c>
      <c r="FH53" s="11">
        <f t="shared" si="61"/>
        <v>877.92317902768946</v>
      </c>
      <c r="FI53" s="7">
        <f>FH53*0.016329</f>
        <v>14.335607590343141</v>
      </c>
      <c r="FJ53" s="10">
        <f t="shared" si="62"/>
        <v>863.58757143734636</v>
      </c>
      <c r="FK53" s="1">
        <f t="shared" si="106"/>
        <v>894.41633799290207</v>
      </c>
      <c r="FM53" s="11">
        <f t="shared" si="63"/>
        <v>894.41633799290207</v>
      </c>
      <c r="FN53" s="7">
        <f>FM53*0.016329</f>
        <v>14.604924383086098</v>
      </c>
      <c r="FO53" s="10">
        <f t="shared" si="64"/>
        <v>879.81141360981599</v>
      </c>
      <c r="FP53" s="1">
        <f t="shared" si="107"/>
        <v>907.51033417604378</v>
      </c>
      <c r="FR53" s="11">
        <f t="shared" si="65"/>
        <v>907.51033417604378</v>
      </c>
      <c r="FS53" s="7">
        <f>FR53*0.016329</f>
        <v>14.818736246760619</v>
      </c>
      <c r="FT53" s="10">
        <f t="shared" si="66"/>
        <v>892.69159792928315</v>
      </c>
      <c r="FU53" s="1">
        <f t="shared" si="108"/>
        <v>920.59216603673178</v>
      </c>
      <c r="FW53" s="11">
        <f t="shared" si="67"/>
        <v>920.59216603673178</v>
      </c>
      <c r="FX53" s="7">
        <f>FW53*0.016329</f>
        <v>15.032349479213794</v>
      </c>
      <c r="FY53" s="10">
        <f t="shared" si="68"/>
        <v>905.55981655751793</v>
      </c>
      <c r="FZ53" s="1">
        <f t="shared" si="109"/>
        <v>932.8182402176202</v>
      </c>
      <c r="GB53" s="11">
        <f t="shared" si="69"/>
        <v>932.8182402176202</v>
      </c>
      <c r="GC53" s="7">
        <f>GB53*0.016329</f>
        <v>15.23198904451352</v>
      </c>
      <c r="GD53" s="10">
        <f t="shared" si="70"/>
        <v>917.58625117310669</v>
      </c>
      <c r="GE53" s="1">
        <f t="shared" si="110"/>
        <v>947.1357355318097</v>
      </c>
    </row>
    <row r="54" spans="1:187" x14ac:dyDescent="0.3">
      <c r="A54">
        <v>68</v>
      </c>
      <c r="B54">
        <v>3611</v>
      </c>
      <c r="D54">
        <f t="shared" si="0"/>
        <v>3611</v>
      </c>
      <c r="E54" s="7">
        <f>D54*0.016329</f>
        <v>58.964019</v>
      </c>
      <c r="F54" s="9">
        <f t="shared" si="1"/>
        <v>3552.035981</v>
      </c>
      <c r="G54" s="4">
        <f t="shared" si="71"/>
        <v>3552.035981</v>
      </c>
      <c r="I54" s="11">
        <f t="shared" si="2"/>
        <v>3552.035981</v>
      </c>
      <c r="J54" s="7">
        <f>I54*0.016329</f>
        <v>58.001195533748998</v>
      </c>
      <c r="K54" s="10">
        <f t="shared" si="72"/>
        <v>3494.0347854662509</v>
      </c>
      <c r="L54" s="12">
        <f t="shared" si="73"/>
        <v>3494.0347854662509</v>
      </c>
      <c r="N54" s="11">
        <f t="shared" si="3"/>
        <v>3494.0347854662509</v>
      </c>
      <c r="O54" s="7">
        <f>N54*0.016329</f>
        <v>57.054094011878412</v>
      </c>
      <c r="P54" s="10">
        <f t="shared" si="4"/>
        <v>3436.9806914543724</v>
      </c>
      <c r="Q54" s="10">
        <f t="shared" si="74"/>
        <v>3436.9806914543724</v>
      </c>
      <c r="S54" s="11">
        <f t="shared" si="5"/>
        <v>3436.9806914543724</v>
      </c>
      <c r="T54" s="7">
        <f>S54*0.016329</f>
        <v>56.122457710758447</v>
      </c>
      <c r="U54" s="10">
        <f t="shared" si="6"/>
        <v>3380.8582337436142</v>
      </c>
      <c r="V54" s="12">
        <f t="shared" si="75"/>
        <v>3135.5386466189075</v>
      </c>
      <c r="X54" s="11">
        <f t="shared" si="7"/>
        <v>3135.5386466189075</v>
      </c>
      <c r="Y54" s="7">
        <f>X54*0.016329</f>
        <v>51.200210560640137</v>
      </c>
      <c r="Z54" s="10">
        <f t="shared" si="8"/>
        <v>3084.3384360582672</v>
      </c>
      <c r="AA54" s="10">
        <f t="shared" si="76"/>
        <v>3148.220862881657</v>
      </c>
      <c r="AC54" s="11">
        <f t="shared" si="9"/>
        <v>3148.220862881657</v>
      </c>
      <c r="AD54" s="7">
        <f>AC54*0.016329</f>
        <v>51.407298469994579</v>
      </c>
      <c r="AE54" s="10">
        <f t="shared" si="10"/>
        <v>3096.8135644116624</v>
      </c>
      <c r="AF54" s="1">
        <f t="shared" si="77"/>
        <v>3161.708891477846</v>
      </c>
      <c r="AH54" s="11">
        <f t="shared" si="11"/>
        <v>3161.708891477846</v>
      </c>
      <c r="AI54" s="7">
        <f>AH54*0.016329</f>
        <v>51.627544488941744</v>
      </c>
      <c r="AJ54" s="10">
        <f t="shared" si="12"/>
        <v>3110.0813469889044</v>
      </c>
      <c r="AK54" s="10">
        <f t="shared" si="78"/>
        <v>3175.0618239796158</v>
      </c>
      <c r="AM54" s="11">
        <f t="shared" si="13"/>
        <v>3175.0618239796158</v>
      </c>
      <c r="AN54" s="7">
        <f>AM54*0.016329</f>
        <v>51.845584523763144</v>
      </c>
      <c r="AO54" s="10">
        <f t="shared" si="14"/>
        <v>3123.2162394558527</v>
      </c>
      <c r="AP54" s="4">
        <f t="shared" si="79"/>
        <v>3206.8737698447953</v>
      </c>
      <c r="AR54" s="11">
        <f t="shared" si="15"/>
        <v>3206.8737698447953</v>
      </c>
      <c r="AS54" s="7">
        <f>AR54*0.016329</f>
        <v>52.365041787795661</v>
      </c>
      <c r="AT54" s="10">
        <f t="shared" si="16"/>
        <v>3154.5087280569996</v>
      </c>
      <c r="AU54" s="10">
        <f t="shared" si="80"/>
        <v>2082.3049245303719</v>
      </c>
      <c r="AW54" s="11">
        <f t="shared" si="17"/>
        <v>2082.3049245303719</v>
      </c>
      <c r="AX54" s="7">
        <f>AW54*0.016329</f>
        <v>34.001957112656441</v>
      </c>
      <c r="AY54" s="10">
        <f t="shared" si="18"/>
        <v>2048.3029674177155</v>
      </c>
      <c r="AZ54" s="1">
        <f t="shared" si="81"/>
        <v>2082.7565903963928</v>
      </c>
      <c r="BB54" s="11">
        <f t="shared" si="19"/>
        <v>2082.7565903963928</v>
      </c>
      <c r="BC54" s="7">
        <f>BB54*0.016329</f>
        <v>34.009332364582697</v>
      </c>
      <c r="BD54" s="10">
        <f t="shared" si="20"/>
        <v>2048.7472580318099</v>
      </c>
      <c r="BE54" s="1">
        <f t="shared" si="82"/>
        <v>2083.2052450060842</v>
      </c>
      <c r="BG54" s="11">
        <f t="shared" si="21"/>
        <v>2083.2052450060842</v>
      </c>
      <c r="BH54" s="7">
        <f>BG54*0.016329</f>
        <v>34.016658445704351</v>
      </c>
      <c r="BI54" s="10">
        <f t="shared" si="22"/>
        <v>2049.1885865603799</v>
      </c>
      <c r="BJ54" s="1">
        <f t="shared" si="83"/>
        <v>2083.650908435493</v>
      </c>
      <c r="BL54" s="11">
        <f t="shared" si="23"/>
        <v>2083.650908435493</v>
      </c>
      <c r="BM54" s="7">
        <f>BL54*0.016329</f>
        <v>34.023935683843163</v>
      </c>
      <c r="BN54" s="10">
        <f t="shared" si="24"/>
        <v>2049.6269727516496</v>
      </c>
      <c r="BO54" s="1">
        <f t="shared" si="84"/>
        <v>2084.968916492076</v>
      </c>
      <c r="BQ54" s="11">
        <f t="shared" si="25"/>
        <v>2084.968916492076</v>
      </c>
      <c r="BR54" s="7">
        <f>BQ54*0.016329</f>
        <v>34.045457437399108</v>
      </c>
      <c r="BS54" s="10">
        <f t="shared" si="26"/>
        <v>2050.9234590546771</v>
      </c>
      <c r="BT54" s="1">
        <f t="shared" si="85"/>
        <v>1482.2281130274009</v>
      </c>
      <c r="BV54" s="11">
        <f t="shared" si="27"/>
        <v>1482.2281130274009</v>
      </c>
      <c r="BW54" s="7">
        <f>BV54*0.016329</f>
        <v>24.203302857624429</v>
      </c>
      <c r="BX54" s="10">
        <f t="shared" si="28"/>
        <v>1458.0248101697764</v>
      </c>
      <c r="BY54" s="1">
        <f t="shared" si="86"/>
        <v>1489.5526825107991</v>
      </c>
      <c r="CA54" s="11">
        <f t="shared" si="29"/>
        <v>1489.5526825107991</v>
      </c>
      <c r="CB54" s="7">
        <f>CA54*0.016329</f>
        <v>24.322905752718839</v>
      </c>
      <c r="CC54" s="10">
        <f t="shared" si="30"/>
        <v>1465.2297767580803</v>
      </c>
      <c r="CD54" s="1">
        <f t="shared" si="87"/>
        <v>1496.8475874877902</v>
      </c>
      <c r="CF54" s="11">
        <f t="shared" si="31"/>
        <v>1496.8475874877902</v>
      </c>
      <c r="CG54" s="7">
        <f>CF54*0.016329</f>
        <v>24.442024256088125</v>
      </c>
      <c r="CH54" s="10">
        <f t="shared" si="32"/>
        <v>1472.405563231702</v>
      </c>
      <c r="CI54" s="1">
        <f t="shared" si="88"/>
        <v>1503.2517264395271</v>
      </c>
      <c r="CK54" s="11">
        <f t="shared" si="33"/>
        <v>1503.2517264395271</v>
      </c>
      <c r="CL54" s="7">
        <f>CK54*0.016329</f>
        <v>24.546597441031039</v>
      </c>
      <c r="CM54" s="10">
        <f t="shared" si="34"/>
        <v>1478.7051289984961</v>
      </c>
      <c r="CN54" s="1">
        <f t="shared" si="89"/>
        <v>1516.2576940368947</v>
      </c>
      <c r="CP54" s="11">
        <f t="shared" si="35"/>
        <v>1516.2576940368947</v>
      </c>
      <c r="CQ54" s="7">
        <f>CP54*0.016329</f>
        <v>24.758971885928453</v>
      </c>
      <c r="CR54" s="10">
        <f t="shared" si="36"/>
        <v>1491.4987221509662</v>
      </c>
      <c r="CS54" s="1">
        <f t="shared" si="90"/>
        <v>1068.7737873941646</v>
      </c>
      <c r="CU54" s="11">
        <f t="shared" si="37"/>
        <v>1068.7737873941646</v>
      </c>
      <c r="CV54" s="7">
        <f>CU54*0.016329</f>
        <v>17.452007174359313</v>
      </c>
      <c r="CW54" s="10">
        <f t="shared" si="38"/>
        <v>1051.3217802198053</v>
      </c>
      <c r="CX54" s="1">
        <f t="shared" si="91"/>
        <v>1084.4247362278816</v>
      </c>
      <c r="CZ54" s="11">
        <f t="shared" si="39"/>
        <v>1084.4247362278816</v>
      </c>
      <c r="DA54" s="7">
        <f>CZ54*0.016329</f>
        <v>17.707571517865077</v>
      </c>
      <c r="DB54" s="10">
        <f t="shared" si="40"/>
        <v>1066.7171647100165</v>
      </c>
      <c r="DC54" s="1">
        <f t="shared" si="92"/>
        <v>1099.1834736334229</v>
      </c>
      <c r="DE54" s="11">
        <f t="shared" si="93"/>
        <v>1099.1834736334229</v>
      </c>
      <c r="DF54" s="7">
        <f>DE54*0.016329</f>
        <v>17.948566940960163</v>
      </c>
      <c r="DG54" s="10">
        <f t="shared" si="94"/>
        <v>1081.2349066924628</v>
      </c>
      <c r="DH54" s="1">
        <f t="shared" si="95"/>
        <v>1114.7542929438998</v>
      </c>
      <c r="DJ54" s="11">
        <f t="shared" si="41"/>
        <v>1114.7542929438998</v>
      </c>
      <c r="DK54" s="7">
        <f>DJ54*0.016329</f>
        <v>18.202822849480938</v>
      </c>
      <c r="DL54" s="10">
        <f t="shared" si="42"/>
        <v>1096.5514700944188</v>
      </c>
      <c r="DM54" s="1">
        <f t="shared" si="96"/>
        <v>1130.2840831454935</v>
      </c>
      <c r="DO54" s="11">
        <f t="shared" si="43"/>
        <v>1130.2840831454935</v>
      </c>
      <c r="DP54" s="7">
        <f>DO54*0.016329</f>
        <v>18.456408793682762</v>
      </c>
      <c r="DQ54" s="10">
        <f t="shared" si="44"/>
        <v>1111.8276743518106</v>
      </c>
      <c r="DR54" s="1">
        <f t="shared" si="97"/>
        <v>786.30017274046793</v>
      </c>
      <c r="DT54" s="11">
        <f t="shared" si="45"/>
        <v>786.30017274046793</v>
      </c>
      <c r="DU54" s="7">
        <f>DT54*0.016329</f>
        <v>12.839495520679101</v>
      </c>
      <c r="DV54" s="10">
        <f t="shared" si="46"/>
        <v>773.46067721978886</v>
      </c>
      <c r="DW54" s="1">
        <f t="shared" si="98"/>
        <v>802.89088783631769</v>
      </c>
      <c r="DY54" s="11">
        <f t="shared" si="47"/>
        <v>802.89088783631769</v>
      </c>
      <c r="DZ54" s="7">
        <f>DY54*0.016329</f>
        <v>13.110405307479231</v>
      </c>
      <c r="EA54" s="10">
        <f t="shared" si="48"/>
        <v>789.78048252883843</v>
      </c>
      <c r="EB54" s="1">
        <f t="shared" si="99"/>
        <v>818.60875547085197</v>
      </c>
      <c r="ED54" s="11">
        <f t="shared" si="49"/>
        <v>818.60875547085197</v>
      </c>
      <c r="EE54" s="7">
        <f>ED54*0.016329</f>
        <v>13.367062368083541</v>
      </c>
      <c r="EF54" s="10">
        <f t="shared" si="50"/>
        <v>805.24169310276841</v>
      </c>
      <c r="EG54" s="1">
        <f t="shared" si="100"/>
        <v>835.13889197408218</v>
      </c>
      <c r="EI54" s="11">
        <f t="shared" si="51"/>
        <v>835.13889197408218</v>
      </c>
      <c r="EJ54" s="7">
        <f>EI54*0.016329</f>
        <v>13.636982967044787</v>
      </c>
      <c r="EK54" s="10">
        <f t="shared" si="52"/>
        <v>821.5019090070374</v>
      </c>
      <c r="EL54" s="1">
        <f t="shared" si="101"/>
        <v>847.87949065128953</v>
      </c>
      <c r="EN54" s="11">
        <f t="shared" si="53"/>
        <v>847.87949065128953</v>
      </c>
      <c r="EO54" s="7">
        <f>EN54*0.016329</f>
        <v>13.845024202844906</v>
      </c>
      <c r="EP54" s="10">
        <f t="shared" si="54"/>
        <v>834.03446644844462</v>
      </c>
      <c r="EQ54" s="1">
        <f t="shared" si="102"/>
        <v>812.98307513351972</v>
      </c>
      <c r="ES54" s="11">
        <f t="shared" si="55"/>
        <v>812.98307513351972</v>
      </c>
      <c r="ET54" s="7">
        <f>ES54*0.016329</f>
        <v>13.275200633855244</v>
      </c>
      <c r="EU54" s="10">
        <f t="shared" si="56"/>
        <v>799.70787449966451</v>
      </c>
      <c r="EV54" s="1">
        <f t="shared" si="103"/>
        <v>825.03228016807418</v>
      </c>
      <c r="EX54" s="11">
        <f t="shared" si="57"/>
        <v>825.03228016807418</v>
      </c>
      <c r="EY54" s="7">
        <f>EX54*0.016329</f>
        <v>13.471952102864483</v>
      </c>
      <c r="EZ54" s="10">
        <f t="shared" si="58"/>
        <v>811.56032806520966</v>
      </c>
      <c r="FA54" s="1">
        <f t="shared" si="104"/>
        <v>837.90147380582346</v>
      </c>
      <c r="FC54" s="11">
        <f t="shared" si="59"/>
        <v>837.90147380582346</v>
      </c>
      <c r="FD54" s="7">
        <f>FC54*0.016329</f>
        <v>13.68209316577529</v>
      </c>
      <c r="FE54" s="10">
        <f t="shared" si="60"/>
        <v>824.21938064004814</v>
      </c>
      <c r="FF54" s="1">
        <f t="shared" si="105"/>
        <v>850.753229686194</v>
      </c>
      <c r="FH54" s="11">
        <f t="shared" si="61"/>
        <v>850.753229686194</v>
      </c>
      <c r="FI54" s="7">
        <f>FH54*0.016329</f>
        <v>13.891949487545862</v>
      </c>
      <c r="FJ54" s="10">
        <f t="shared" si="62"/>
        <v>836.86128019864816</v>
      </c>
      <c r="FK54" s="1">
        <f t="shared" si="106"/>
        <v>863.58757143734636</v>
      </c>
      <c r="FM54" s="11">
        <f t="shared" si="63"/>
        <v>863.58757143734636</v>
      </c>
      <c r="FN54" s="7">
        <f>FM54*0.016329</f>
        <v>14.101521454000428</v>
      </c>
      <c r="FO54" s="10">
        <f t="shared" si="64"/>
        <v>849.48604998334588</v>
      </c>
      <c r="FP54" s="1">
        <f t="shared" si="107"/>
        <v>879.81141360981599</v>
      </c>
      <c r="FR54" s="11">
        <f t="shared" si="65"/>
        <v>879.81141360981599</v>
      </c>
      <c r="FS54" s="7">
        <f>FR54*0.016329</f>
        <v>14.366440572834685</v>
      </c>
      <c r="FT54" s="10">
        <f t="shared" si="66"/>
        <v>865.44497303698131</v>
      </c>
      <c r="FU54" s="1">
        <f t="shared" si="108"/>
        <v>892.69159792928315</v>
      </c>
      <c r="FW54" s="11">
        <f t="shared" si="67"/>
        <v>892.69159792928315</v>
      </c>
      <c r="FX54" s="7">
        <f>FW54*0.016329</f>
        <v>14.576761102587264</v>
      </c>
      <c r="FY54" s="10">
        <f t="shared" si="68"/>
        <v>878.11483682669586</v>
      </c>
      <c r="FZ54" s="1">
        <f t="shared" si="109"/>
        <v>905.55981655751793</v>
      </c>
      <c r="GB54" s="11">
        <f t="shared" si="69"/>
        <v>905.55981655751793</v>
      </c>
      <c r="GC54" s="7">
        <f>GB54*0.016329</f>
        <v>14.786886244567711</v>
      </c>
      <c r="GD54" s="10">
        <f t="shared" si="70"/>
        <v>890.77293031295017</v>
      </c>
      <c r="GE54" s="1">
        <f t="shared" si="110"/>
        <v>917.58625117310669</v>
      </c>
    </row>
    <row r="55" spans="1:187" x14ac:dyDescent="0.3">
      <c r="A55">
        <v>69</v>
      </c>
      <c r="B55">
        <v>3611</v>
      </c>
      <c r="D55">
        <f t="shared" si="0"/>
        <v>3611</v>
      </c>
      <c r="E55" s="7">
        <f>D55*0.016329</f>
        <v>58.964019</v>
      </c>
      <c r="F55" s="9">
        <f t="shared" si="1"/>
        <v>3552.035981</v>
      </c>
      <c r="G55" s="4">
        <f t="shared" si="71"/>
        <v>3552.035981</v>
      </c>
      <c r="I55" s="11">
        <f t="shared" si="2"/>
        <v>3552.035981</v>
      </c>
      <c r="J55" s="7">
        <f>I55*0.016329</f>
        <v>58.001195533748998</v>
      </c>
      <c r="K55" s="10">
        <f t="shared" si="72"/>
        <v>3494.0347854662509</v>
      </c>
      <c r="L55" s="12">
        <f t="shared" si="73"/>
        <v>3494.0347854662509</v>
      </c>
      <c r="N55" s="11">
        <f t="shared" si="3"/>
        <v>3494.0347854662509</v>
      </c>
      <c r="O55" s="7">
        <f>N55*0.016329</f>
        <v>57.054094011878412</v>
      </c>
      <c r="P55" s="10">
        <f t="shared" si="4"/>
        <v>3436.9806914543724</v>
      </c>
      <c r="Q55" s="10">
        <f t="shared" si="74"/>
        <v>3436.9806914543724</v>
      </c>
      <c r="S55" s="11">
        <f t="shared" si="5"/>
        <v>3436.9806914543724</v>
      </c>
      <c r="T55" s="7">
        <f>S55*0.016329</f>
        <v>56.122457710758447</v>
      </c>
      <c r="U55" s="10">
        <f t="shared" si="6"/>
        <v>3380.8582337436142</v>
      </c>
      <c r="V55" s="12">
        <f t="shared" si="75"/>
        <v>3380.8582337436142</v>
      </c>
      <c r="X55" s="11">
        <f t="shared" si="7"/>
        <v>3380.8582337436142</v>
      </c>
      <c r="Y55" s="7">
        <f>X55*0.016329</f>
        <v>55.206034098799478</v>
      </c>
      <c r="Z55" s="10">
        <f t="shared" si="8"/>
        <v>3325.6521996448146</v>
      </c>
      <c r="AA55" s="10">
        <f t="shared" si="76"/>
        <v>3084.3384360582672</v>
      </c>
      <c r="AC55" s="11">
        <f t="shared" si="9"/>
        <v>3084.3384360582672</v>
      </c>
      <c r="AD55" s="7">
        <f>AC55*0.016329</f>
        <v>50.364162322395444</v>
      </c>
      <c r="AE55" s="10">
        <f t="shared" si="10"/>
        <v>3033.974273735872</v>
      </c>
      <c r="AF55" s="1">
        <f t="shared" si="77"/>
        <v>3096.8135644116624</v>
      </c>
      <c r="AH55" s="11">
        <f t="shared" si="11"/>
        <v>3096.8135644116624</v>
      </c>
      <c r="AI55" s="7">
        <f>AH55*0.016329</f>
        <v>50.567868693278037</v>
      </c>
      <c r="AJ55" s="10">
        <f t="shared" si="12"/>
        <v>3046.2456957183845</v>
      </c>
      <c r="AK55" s="10">
        <f t="shared" si="78"/>
        <v>3110.0813469889044</v>
      </c>
      <c r="AM55" s="11">
        <f t="shared" si="13"/>
        <v>3110.0813469889044</v>
      </c>
      <c r="AN55" s="7">
        <f>AM55*0.016329</f>
        <v>50.784518314981817</v>
      </c>
      <c r="AO55" s="10">
        <f t="shared" si="14"/>
        <v>3059.2968286739228</v>
      </c>
      <c r="AP55" s="4">
        <f t="shared" si="79"/>
        <v>3123.2162394558527</v>
      </c>
      <c r="AR55" s="11">
        <f t="shared" si="15"/>
        <v>3123.2162394558527</v>
      </c>
      <c r="AS55" s="7">
        <f>AR55*0.016329</f>
        <v>50.998997974074619</v>
      </c>
      <c r="AT55" s="10">
        <f t="shared" si="16"/>
        <v>3072.2172414817783</v>
      </c>
      <c r="AU55" s="10">
        <f t="shared" si="80"/>
        <v>3154.5087280569996</v>
      </c>
      <c r="AW55" s="11">
        <f t="shared" si="17"/>
        <v>3154.5087280569996</v>
      </c>
      <c r="AX55" s="7">
        <f>AW55*0.016329</f>
        <v>51.509973020442743</v>
      </c>
      <c r="AY55" s="10">
        <f t="shared" si="18"/>
        <v>3102.9987550365568</v>
      </c>
      <c r="AZ55" s="1">
        <f t="shared" si="81"/>
        <v>2048.3029674177155</v>
      </c>
      <c r="BB55" s="11">
        <f t="shared" si="19"/>
        <v>2048.3029674177155</v>
      </c>
      <c r="BC55" s="7">
        <f>BB55*0.016329</f>
        <v>33.446739154963879</v>
      </c>
      <c r="BD55" s="10">
        <f t="shared" si="20"/>
        <v>2014.8562282627518</v>
      </c>
      <c r="BE55" s="1">
        <f t="shared" si="82"/>
        <v>2048.7472580318099</v>
      </c>
      <c r="BG55" s="11">
        <f t="shared" si="21"/>
        <v>2048.7472580318099</v>
      </c>
      <c r="BH55" s="7">
        <f>BG55*0.016329</f>
        <v>33.453993976401421</v>
      </c>
      <c r="BI55" s="10">
        <f t="shared" si="22"/>
        <v>2015.2932640554086</v>
      </c>
      <c r="BJ55" s="1">
        <f t="shared" si="83"/>
        <v>2049.1885865603799</v>
      </c>
      <c r="BL55" s="11">
        <f t="shared" si="23"/>
        <v>2049.1885865603799</v>
      </c>
      <c r="BM55" s="7">
        <f>BL55*0.016329</f>
        <v>33.461200429944441</v>
      </c>
      <c r="BN55" s="10">
        <f t="shared" si="24"/>
        <v>2015.7273861304354</v>
      </c>
      <c r="BO55" s="1">
        <f t="shared" si="84"/>
        <v>2049.6269727516496</v>
      </c>
      <c r="BQ55" s="11">
        <f t="shared" si="25"/>
        <v>2049.6269727516496</v>
      </c>
      <c r="BR55" s="7">
        <f>BQ55*0.016329</f>
        <v>33.46835883806169</v>
      </c>
      <c r="BS55" s="10">
        <f t="shared" si="26"/>
        <v>2016.1586139135879</v>
      </c>
      <c r="BT55" s="1">
        <f t="shared" si="85"/>
        <v>2050.9234590546771</v>
      </c>
      <c r="BV55" s="11">
        <f t="shared" si="27"/>
        <v>2050.9234590546771</v>
      </c>
      <c r="BW55" s="7">
        <f>BV55*0.016329</f>
        <v>33.489529162903821</v>
      </c>
      <c r="BX55" s="10">
        <f t="shared" si="28"/>
        <v>2017.4339298917732</v>
      </c>
      <c r="BY55" s="1">
        <f t="shared" si="86"/>
        <v>1458.0248101697764</v>
      </c>
      <c r="CA55" s="11">
        <f t="shared" si="29"/>
        <v>1458.0248101697764</v>
      </c>
      <c r="CB55" s="7">
        <f>CA55*0.016329</f>
        <v>23.808087125262279</v>
      </c>
      <c r="CC55" s="10">
        <f t="shared" si="30"/>
        <v>1434.2167230445141</v>
      </c>
      <c r="CD55" s="1">
        <f t="shared" si="87"/>
        <v>1465.2297767580803</v>
      </c>
      <c r="CF55" s="11">
        <f t="shared" si="31"/>
        <v>1465.2297767580803</v>
      </c>
      <c r="CG55" s="7">
        <f>CF55*0.016329</f>
        <v>23.925737024682693</v>
      </c>
      <c r="CH55" s="10">
        <f t="shared" si="32"/>
        <v>1441.3040397333975</v>
      </c>
      <c r="CI55" s="1">
        <f t="shared" si="88"/>
        <v>1472.405563231702</v>
      </c>
      <c r="CK55" s="11">
        <f t="shared" si="33"/>
        <v>1472.405563231702</v>
      </c>
      <c r="CL55" s="7">
        <f>CK55*0.016329</f>
        <v>24.042910442010463</v>
      </c>
      <c r="CM55" s="10">
        <f t="shared" si="34"/>
        <v>1448.3626527896915</v>
      </c>
      <c r="CN55" s="1">
        <f t="shared" si="89"/>
        <v>1478.7051289984961</v>
      </c>
      <c r="CP55" s="11">
        <f t="shared" si="35"/>
        <v>1478.7051289984961</v>
      </c>
      <c r="CQ55" s="7">
        <f>CP55*0.016329</f>
        <v>24.145776051416444</v>
      </c>
      <c r="CR55" s="10">
        <f t="shared" si="36"/>
        <v>1454.5593529470796</v>
      </c>
      <c r="CS55" s="1">
        <f t="shared" si="90"/>
        <v>1491.4987221509662</v>
      </c>
      <c r="CU55" s="11">
        <f t="shared" si="37"/>
        <v>1491.4987221509662</v>
      </c>
      <c r="CV55" s="7">
        <f>CU55*0.016329</f>
        <v>24.354682634003126</v>
      </c>
      <c r="CW55" s="10">
        <f t="shared" si="38"/>
        <v>1467.1440395169629</v>
      </c>
      <c r="CX55" s="1">
        <f t="shared" si="91"/>
        <v>1051.3217802198053</v>
      </c>
      <c r="CZ55" s="11">
        <f t="shared" si="39"/>
        <v>1051.3217802198053</v>
      </c>
      <c r="DA55" s="7">
        <f>CZ55*0.016329</f>
        <v>17.167033349209202</v>
      </c>
      <c r="DB55" s="10">
        <f t="shared" si="40"/>
        <v>1034.154746870596</v>
      </c>
      <c r="DC55" s="1">
        <f t="shared" si="92"/>
        <v>1066.7171647100165</v>
      </c>
      <c r="DE55" s="11">
        <f t="shared" si="93"/>
        <v>1066.7171647100165</v>
      </c>
      <c r="DF55" s="7">
        <f>DE55*0.016329</f>
        <v>17.418424582549861</v>
      </c>
      <c r="DG55" s="10">
        <f t="shared" si="94"/>
        <v>1049.2987401274665</v>
      </c>
      <c r="DH55" s="1">
        <f t="shared" si="95"/>
        <v>1081.2349066924628</v>
      </c>
      <c r="DJ55" s="11">
        <f t="shared" si="41"/>
        <v>1081.2349066924628</v>
      </c>
      <c r="DK55" s="7">
        <f>DJ55*0.016329</f>
        <v>17.655484791381223</v>
      </c>
      <c r="DL55" s="10">
        <f t="shared" si="42"/>
        <v>1063.5794219010816</v>
      </c>
      <c r="DM55" s="1">
        <f t="shared" si="96"/>
        <v>1096.5514700944188</v>
      </c>
      <c r="DO55" s="11">
        <f t="shared" si="43"/>
        <v>1096.5514700944188</v>
      </c>
      <c r="DP55" s="7">
        <f>DO55*0.016329</f>
        <v>17.905588955171766</v>
      </c>
      <c r="DQ55" s="10">
        <f t="shared" si="44"/>
        <v>1078.6458811392472</v>
      </c>
      <c r="DR55" s="1">
        <f t="shared" si="97"/>
        <v>1111.8276743518106</v>
      </c>
      <c r="DT55" s="11">
        <f t="shared" si="45"/>
        <v>1111.8276743518106</v>
      </c>
      <c r="DU55" s="7">
        <f>DT55*0.016329</f>
        <v>18.155034094490716</v>
      </c>
      <c r="DV55" s="10">
        <f t="shared" si="46"/>
        <v>1093.6726402573199</v>
      </c>
      <c r="DW55" s="1">
        <f t="shared" si="98"/>
        <v>773.46067721978886</v>
      </c>
      <c r="DY55" s="11">
        <f t="shared" si="47"/>
        <v>773.46067721978886</v>
      </c>
      <c r="DZ55" s="7">
        <f>DY55*0.016329</f>
        <v>12.629839398321932</v>
      </c>
      <c r="EA55" s="10">
        <f t="shared" si="48"/>
        <v>760.83083782146696</v>
      </c>
      <c r="EB55" s="1">
        <f t="shared" si="99"/>
        <v>789.78048252883843</v>
      </c>
      <c r="ED55" s="11">
        <f t="shared" si="49"/>
        <v>789.78048252883843</v>
      </c>
      <c r="EE55" s="7">
        <f>ED55*0.016329</f>
        <v>12.896325499213402</v>
      </c>
      <c r="EF55" s="10">
        <f t="shared" si="50"/>
        <v>776.88415702962504</v>
      </c>
      <c r="EG55" s="1">
        <f t="shared" si="100"/>
        <v>805.24169310276841</v>
      </c>
      <c r="EI55" s="11">
        <f t="shared" si="51"/>
        <v>805.24169310276841</v>
      </c>
      <c r="EJ55" s="7">
        <f>EI55*0.016329</f>
        <v>13.148791606675106</v>
      </c>
      <c r="EK55" s="10">
        <f t="shared" si="52"/>
        <v>792.0929014960933</v>
      </c>
      <c r="EL55" s="1">
        <f t="shared" si="101"/>
        <v>821.5019090070374</v>
      </c>
      <c r="EN55" s="11">
        <f t="shared" si="53"/>
        <v>821.5019090070374</v>
      </c>
      <c r="EO55" s="7">
        <f>EN55*0.016329</f>
        <v>13.414304672175913</v>
      </c>
      <c r="EP55" s="10">
        <f t="shared" si="54"/>
        <v>808.08760433486145</v>
      </c>
      <c r="EQ55" s="1">
        <f t="shared" si="102"/>
        <v>834.03446644844462</v>
      </c>
      <c r="ES55" s="11">
        <f t="shared" si="55"/>
        <v>834.03446644844462</v>
      </c>
      <c r="ET55" s="7">
        <f>ES55*0.016329</f>
        <v>13.618948802636652</v>
      </c>
      <c r="EU55" s="10">
        <f t="shared" si="56"/>
        <v>820.41551764580799</v>
      </c>
      <c r="EV55" s="1">
        <f t="shared" si="103"/>
        <v>799.70787449966451</v>
      </c>
      <c r="EX55" s="11">
        <f t="shared" si="57"/>
        <v>799.70787449966451</v>
      </c>
      <c r="EY55" s="7">
        <f>EX55*0.016329</f>
        <v>13.058429882705022</v>
      </c>
      <c r="EZ55" s="10">
        <f t="shared" si="58"/>
        <v>786.6494446169595</v>
      </c>
      <c r="FA55" s="1">
        <f t="shared" si="104"/>
        <v>811.56032806520966</v>
      </c>
      <c r="FC55" s="11">
        <f t="shared" si="59"/>
        <v>811.56032806520966</v>
      </c>
      <c r="FD55" s="7">
        <f>FC55*0.016329</f>
        <v>13.251968596976809</v>
      </c>
      <c r="FE55" s="10">
        <f t="shared" si="60"/>
        <v>798.30835946823288</v>
      </c>
      <c r="FF55" s="1">
        <f t="shared" si="105"/>
        <v>824.21938064004814</v>
      </c>
      <c r="FH55" s="11">
        <f t="shared" si="61"/>
        <v>824.21938064004814</v>
      </c>
      <c r="FI55" s="7">
        <f>FH55*0.016329</f>
        <v>13.458678266471345</v>
      </c>
      <c r="FJ55" s="10">
        <f t="shared" si="62"/>
        <v>810.76070237357681</v>
      </c>
      <c r="FK55" s="1">
        <f t="shared" si="106"/>
        <v>836.86128019864816</v>
      </c>
      <c r="FM55" s="11">
        <f t="shared" si="63"/>
        <v>836.86128019864816</v>
      </c>
      <c r="FN55" s="7">
        <f>FM55*0.016329</f>
        <v>13.665107844363726</v>
      </c>
      <c r="FO55" s="10">
        <f t="shared" si="64"/>
        <v>823.19617235428439</v>
      </c>
      <c r="FP55" s="1">
        <f t="shared" si="107"/>
        <v>849.48604998334588</v>
      </c>
      <c r="FR55" s="11">
        <f t="shared" si="65"/>
        <v>849.48604998334588</v>
      </c>
      <c r="FS55" s="7">
        <f>FR55*0.016329</f>
        <v>13.871257710178055</v>
      </c>
      <c r="FT55" s="10">
        <f t="shared" si="66"/>
        <v>835.61479227316784</v>
      </c>
      <c r="FU55" s="1">
        <f t="shared" si="108"/>
        <v>865.44497303698131</v>
      </c>
      <c r="FW55" s="11">
        <f t="shared" si="67"/>
        <v>865.44497303698131</v>
      </c>
      <c r="FX55" s="7">
        <f>FW55*0.016329</f>
        <v>14.131850964720867</v>
      </c>
      <c r="FY55" s="10">
        <f t="shared" si="68"/>
        <v>851.3131220722604</v>
      </c>
      <c r="FZ55" s="1">
        <f t="shared" si="109"/>
        <v>878.11483682669586</v>
      </c>
      <c r="GB55" s="11">
        <f t="shared" si="69"/>
        <v>878.11483682669586</v>
      </c>
      <c r="GC55" s="7">
        <f>GB55*0.016329</f>
        <v>14.338737170543116</v>
      </c>
      <c r="GD55" s="10">
        <f t="shared" si="70"/>
        <v>863.77609965615272</v>
      </c>
      <c r="GE55" s="1">
        <f t="shared" si="110"/>
        <v>890.77293031295017</v>
      </c>
    </row>
    <row r="56" spans="1:187" x14ac:dyDescent="0.3">
      <c r="A56">
        <v>70</v>
      </c>
      <c r="B56">
        <v>3872</v>
      </c>
      <c r="D56">
        <f t="shared" si="0"/>
        <v>3872</v>
      </c>
      <c r="E56" s="6">
        <f>D56*0.026504</f>
        <v>102.62348799999999</v>
      </c>
      <c r="F56" s="9">
        <f t="shared" si="1"/>
        <v>3769.3765119999998</v>
      </c>
      <c r="G56" s="4">
        <f t="shared" si="71"/>
        <v>3552.035981</v>
      </c>
      <c r="I56" s="11">
        <f t="shared" si="2"/>
        <v>3552.035981</v>
      </c>
      <c r="J56" s="6">
        <f>I56*0.026504</f>
        <v>94.143161640423997</v>
      </c>
      <c r="K56" s="10">
        <f t="shared" si="72"/>
        <v>3457.8928193595762</v>
      </c>
      <c r="L56" s="12">
        <f t="shared" si="73"/>
        <v>3494.0347854662509</v>
      </c>
      <c r="N56" s="11">
        <f t="shared" si="3"/>
        <v>3494.0347854662509</v>
      </c>
      <c r="O56" s="6">
        <f>N56*0.026504</f>
        <v>92.605897953997513</v>
      </c>
      <c r="P56" s="10">
        <f t="shared" si="4"/>
        <v>3401.4288875122534</v>
      </c>
      <c r="Q56" s="10">
        <f t="shared" si="74"/>
        <v>3436.9806914543724</v>
      </c>
      <c r="S56" s="11">
        <f t="shared" si="5"/>
        <v>3436.9806914543724</v>
      </c>
      <c r="T56" s="6">
        <f>S56*0.026504</f>
        <v>91.09373624630669</v>
      </c>
      <c r="U56" s="10">
        <f t="shared" si="6"/>
        <v>3345.8869552080655</v>
      </c>
      <c r="V56" s="12">
        <f t="shared" si="75"/>
        <v>3380.8582337436142</v>
      </c>
      <c r="X56" s="11">
        <f t="shared" si="7"/>
        <v>3380.8582337436142</v>
      </c>
      <c r="Y56" s="6">
        <f>X56*0.026504</f>
        <v>89.606266627140755</v>
      </c>
      <c r="Z56" s="10">
        <f t="shared" si="8"/>
        <v>3291.2519671164732</v>
      </c>
      <c r="AA56" s="10">
        <f t="shared" si="76"/>
        <v>3325.6521996448146</v>
      </c>
      <c r="AC56" s="11">
        <f t="shared" si="9"/>
        <v>3325.6521996448146</v>
      </c>
      <c r="AD56" s="6">
        <f>AC56*0.026504</f>
        <v>88.143085899386165</v>
      </c>
      <c r="AE56" s="10">
        <f t="shared" si="10"/>
        <v>3237.5091137454283</v>
      </c>
      <c r="AF56" s="1">
        <f t="shared" si="77"/>
        <v>3033.974273735872</v>
      </c>
      <c r="AH56" s="11">
        <f t="shared" si="11"/>
        <v>3033.974273735872</v>
      </c>
      <c r="AI56" s="6">
        <f>AH56*0.026504</f>
        <v>80.412454151095545</v>
      </c>
      <c r="AJ56" s="10">
        <f t="shared" si="12"/>
        <v>2953.5618195847765</v>
      </c>
      <c r="AK56" s="10">
        <f t="shared" si="78"/>
        <v>3046.2456957183845</v>
      </c>
      <c r="AM56" s="11">
        <f t="shared" si="13"/>
        <v>3046.2456957183845</v>
      </c>
      <c r="AN56" s="6">
        <f>AM56*0.026504</f>
        <v>80.737695919320061</v>
      </c>
      <c r="AO56" s="10">
        <f t="shared" si="14"/>
        <v>2965.5079997990642</v>
      </c>
      <c r="AP56" s="4">
        <f t="shared" si="79"/>
        <v>3059.2968286739228</v>
      </c>
      <c r="AR56" s="11">
        <f t="shared" si="15"/>
        <v>3059.2968286739228</v>
      </c>
      <c r="AS56" s="6">
        <f>AR56*0.026504</f>
        <v>81.083603147173648</v>
      </c>
      <c r="AT56" s="10">
        <f t="shared" si="16"/>
        <v>2978.2132255267493</v>
      </c>
      <c r="AU56" s="10">
        <f t="shared" si="80"/>
        <v>3072.2172414817783</v>
      </c>
      <c r="AW56" s="11">
        <f t="shared" si="17"/>
        <v>3072.2172414817783</v>
      </c>
      <c r="AX56" s="6">
        <f>AW56*0.026504</f>
        <v>81.426045768233053</v>
      </c>
      <c r="AY56" s="10">
        <f t="shared" si="18"/>
        <v>2990.7911957135452</v>
      </c>
      <c r="AZ56" s="1">
        <f t="shared" si="81"/>
        <v>3102.9987550365568</v>
      </c>
      <c r="BB56" s="11">
        <f t="shared" si="19"/>
        <v>3102.9987550365568</v>
      </c>
      <c r="BC56" s="6">
        <f>BB56*0.026504</f>
        <v>82.241879003488904</v>
      </c>
      <c r="BD56" s="10">
        <f t="shared" si="20"/>
        <v>3020.7568760330678</v>
      </c>
      <c r="BE56" s="1">
        <f t="shared" si="82"/>
        <v>2014.8562282627518</v>
      </c>
      <c r="BG56" s="11">
        <f t="shared" si="21"/>
        <v>2014.8562282627518</v>
      </c>
      <c r="BH56" s="6">
        <f>BG56*0.026504</f>
        <v>53.401749473875974</v>
      </c>
      <c r="BI56" s="10">
        <f t="shared" si="22"/>
        <v>1961.4544787888758</v>
      </c>
      <c r="BJ56" s="1">
        <f t="shared" si="83"/>
        <v>2015.2932640554086</v>
      </c>
      <c r="BL56" s="11">
        <f t="shared" si="23"/>
        <v>2015.2932640554086</v>
      </c>
      <c r="BM56" s="6">
        <f>BL56*0.026504</f>
        <v>53.413332670524547</v>
      </c>
      <c r="BN56" s="10">
        <f t="shared" si="24"/>
        <v>1961.879931384884</v>
      </c>
      <c r="BO56" s="1">
        <f t="shared" si="84"/>
        <v>2015.7273861304354</v>
      </c>
      <c r="BQ56" s="11">
        <f t="shared" si="25"/>
        <v>2015.7273861304354</v>
      </c>
      <c r="BR56" s="6">
        <f>BQ56*0.026504</f>
        <v>53.424838642001063</v>
      </c>
      <c r="BS56" s="10">
        <f t="shared" si="26"/>
        <v>1962.3025474884344</v>
      </c>
      <c r="BT56" s="1">
        <f t="shared" si="85"/>
        <v>2016.1586139135879</v>
      </c>
      <c r="BV56" s="11">
        <f t="shared" si="27"/>
        <v>2016.1586139135879</v>
      </c>
      <c r="BW56" s="6">
        <f>BV56*0.026504</f>
        <v>53.436267903165735</v>
      </c>
      <c r="BX56" s="10">
        <f t="shared" si="28"/>
        <v>1962.7223460104221</v>
      </c>
      <c r="BY56" s="1">
        <f t="shared" si="86"/>
        <v>2017.4339298917732</v>
      </c>
      <c r="CA56" s="11">
        <f t="shared" si="29"/>
        <v>2017.4339298917732</v>
      </c>
      <c r="CB56" s="6">
        <f>CA56*0.026504</f>
        <v>53.47006887785156</v>
      </c>
      <c r="CC56" s="10">
        <f t="shared" si="30"/>
        <v>1963.9638610139216</v>
      </c>
      <c r="CD56" s="1">
        <f t="shared" si="87"/>
        <v>1434.2167230445141</v>
      </c>
      <c r="CF56" s="11">
        <f t="shared" si="31"/>
        <v>1434.2167230445141</v>
      </c>
      <c r="CG56" s="6">
        <f>CF56*0.026504</f>
        <v>38.012480027571804</v>
      </c>
      <c r="CH56" s="10">
        <f t="shared" si="32"/>
        <v>1396.2042430169422</v>
      </c>
      <c r="CI56" s="1">
        <f t="shared" si="88"/>
        <v>1441.3040397333975</v>
      </c>
      <c r="CK56" s="11">
        <f t="shared" si="33"/>
        <v>1441.3040397333975</v>
      </c>
      <c r="CL56" s="6">
        <f>CK56*0.026504</f>
        <v>38.200322269093967</v>
      </c>
      <c r="CM56" s="10">
        <f t="shared" si="34"/>
        <v>1403.1037174643036</v>
      </c>
      <c r="CN56" s="1">
        <f t="shared" si="89"/>
        <v>1448.3626527896915</v>
      </c>
      <c r="CP56" s="11">
        <f t="shared" si="35"/>
        <v>1448.3626527896915</v>
      </c>
      <c r="CQ56" s="6">
        <f>CP56*0.026504</f>
        <v>38.387403749537981</v>
      </c>
      <c r="CR56" s="10">
        <f t="shared" si="36"/>
        <v>1409.9752490401536</v>
      </c>
      <c r="CS56" s="1">
        <f t="shared" si="90"/>
        <v>1454.5593529470796</v>
      </c>
      <c r="CU56" s="11">
        <f t="shared" si="37"/>
        <v>1454.5593529470796</v>
      </c>
      <c r="CV56" s="6">
        <f>CU56*0.026504</f>
        <v>38.551641090509399</v>
      </c>
      <c r="CW56" s="10">
        <f t="shared" si="38"/>
        <v>1416.0077118565703</v>
      </c>
      <c r="CX56" s="1">
        <f t="shared" si="91"/>
        <v>1467.1440395169629</v>
      </c>
      <c r="CZ56" s="11">
        <f t="shared" si="39"/>
        <v>1467.1440395169629</v>
      </c>
      <c r="DA56" s="6">
        <f>CZ56*0.026504</f>
        <v>38.885185623357586</v>
      </c>
      <c r="DB56" s="10">
        <f t="shared" si="40"/>
        <v>1428.2588538936054</v>
      </c>
      <c r="DC56" s="1">
        <f t="shared" si="92"/>
        <v>1034.154746870596</v>
      </c>
      <c r="DE56" s="11">
        <f t="shared" si="93"/>
        <v>1034.154746870596</v>
      </c>
      <c r="DF56" s="6">
        <f>DE56*0.026504</f>
        <v>27.409237411058275</v>
      </c>
      <c r="DG56" s="10">
        <f t="shared" si="94"/>
        <v>1006.7455094595377</v>
      </c>
      <c r="DH56" s="1">
        <f t="shared" si="95"/>
        <v>1049.2987401274665</v>
      </c>
      <c r="DJ56" s="11">
        <f t="shared" si="41"/>
        <v>1049.2987401274665</v>
      </c>
      <c r="DK56" s="6">
        <f>DJ56*0.026504</f>
        <v>27.810613808338374</v>
      </c>
      <c r="DL56" s="10">
        <f t="shared" si="42"/>
        <v>1021.4881263191281</v>
      </c>
      <c r="DM56" s="1">
        <f t="shared" si="96"/>
        <v>1063.5794219010816</v>
      </c>
      <c r="DO56" s="11">
        <f t="shared" si="43"/>
        <v>1063.5794219010816</v>
      </c>
      <c r="DP56" s="6">
        <f>DO56*0.026504</f>
        <v>28.189108998066267</v>
      </c>
      <c r="DQ56" s="10">
        <f t="shared" si="44"/>
        <v>1035.3903129030152</v>
      </c>
      <c r="DR56" s="1">
        <f t="shared" si="97"/>
        <v>1078.6458811392472</v>
      </c>
      <c r="DT56" s="11">
        <f t="shared" si="45"/>
        <v>1078.6458811392472</v>
      </c>
      <c r="DU56" s="6">
        <f>DT56*0.026504</f>
        <v>28.588430433714606</v>
      </c>
      <c r="DV56" s="10">
        <f t="shared" si="46"/>
        <v>1050.0574507055326</v>
      </c>
      <c r="DW56" s="1">
        <f t="shared" si="98"/>
        <v>1093.6726402573199</v>
      </c>
      <c r="DY56" s="11">
        <f t="shared" si="47"/>
        <v>1093.6726402573199</v>
      </c>
      <c r="DZ56" s="6">
        <f>DY56*0.026504</f>
        <v>28.986699657380008</v>
      </c>
      <c r="EA56" s="10">
        <f t="shared" si="48"/>
        <v>1064.6859405999398</v>
      </c>
      <c r="EB56" s="1">
        <f t="shared" si="99"/>
        <v>760.83083782146696</v>
      </c>
      <c r="ED56" s="11">
        <f t="shared" si="49"/>
        <v>760.83083782146696</v>
      </c>
      <c r="EE56" s="6">
        <f>ED56*0.026504</f>
        <v>20.165060525620159</v>
      </c>
      <c r="EF56" s="10">
        <f t="shared" si="50"/>
        <v>740.66577729584685</v>
      </c>
      <c r="EG56" s="1">
        <f t="shared" si="100"/>
        <v>776.88415702962504</v>
      </c>
      <c r="EI56" s="11">
        <f t="shared" si="51"/>
        <v>776.88415702962504</v>
      </c>
      <c r="EJ56" s="6">
        <f>EI56*0.026504</f>
        <v>20.590537697913181</v>
      </c>
      <c r="EK56" s="10">
        <f t="shared" si="52"/>
        <v>756.29361933171185</v>
      </c>
      <c r="EL56" s="1">
        <f t="shared" si="101"/>
        <v>792.0929014960933</v>
      </c>
      <c r="EN56" s="11">
        <f t="shared" si="53"/>
        <v>792.0929014960933</v>
      </c>
      <c r="EO56" s="6">
        <f>EN56*0.026504</f>
        <v>20.993630261252456</v>
      </c>
      <c r="EP56" s="10">
        <f t="shared" si="54"/>
        <v>771.0992712348409</v>
      </c>
      <c r="EQ56" s="1">
        <f t="shared" si="102"/>
        <v>808.08760433486145</v>
      </c>
      <c r="ES56" s="11">
        <f t="shared" si="55"/>
        <v>808.08760433486145</v>
      </c>
      <c r="ET56" s="6">
        <f>ES56*0.026504</f>
        <v>21.417553865291168</v>
      </c>
      <c r="EU56" s="10">
        <f t="shared" si="56"/>
        <v>786.67005046957024</v>
      </c>
      <c r="EV56" s="1">
        <f t="shared" si="103"/>
        <v>820.41551764580799</v>
      </c>
      <c r="EX56" s="11">
        <f t="shared" si="57"/>
        <v>820.41551764580799</v>
      </c>
      <c r="EY56" s="6">
        <f>EX56*0.026504</f>
        <v>21.744292879684494</v>
      </c>
      <c r="EZ56" s="10">
        <f t="shared" si="58"/>
        <v>798.67122476612349</v>
      </c>
      <c r="FA56" s="1">
        <f t="shared" si="104"/>
        <v>786.6494446169595</v>
      </c>
      <c r="FC56" s="11">
        <f t="shared" si="59"/>
        <v>786.6494446169595</v>
      </c>
      <c r="FD56" s="6">
        <f>FC56*0.026504</f>
        <v>20.849356880127896</v>
      </c>
      <c r="FE56" s="10">
        <f t="shared" si="60"/>
        <v>765.80008773683164</v>
      </c>
      <c r="FF56" s="1">
        <f t="shared" si="105"/>
        <v>798.30835946823288</v>
      </c>
      <c r="FH56" s="11">
        <f t="shared" si="61"/>
        <v>798.30835946823288</v>
      </c>
      <c r="FI56" s="6">
        <f>FH56*0.026504</f>
        <v>21.158364759346043</v>
      </c>
      <c r="FJ56" s="10">
        <f t="shared" si="62"/>
        <v>777.14999470888688</v>
      </c>
      <c r="FK56" s="1">
        <f t="shared" si="106"/>
        <v>810.76070237357681</v>
      </c>
      <c r="FM56" s="11">
        <f t="shared" si="63"/>
        <v>810.76070237357681</v>
      </c>
      <c r="FN56" s="6">
        <f>FM56*0.026504</f>
        <v>21.488401655709279</v>
      </c>
      <c r="FO56" s="10">
        <f t="shared" si="64"/>
        <v>789.27230071786755</v>
      </c>
      <c r="FP56" s="1">
        <f t="shared" si="107"/>
        <v>823.19617235428439</v>
      </c>
      <c r="FR56" s="11">
        <f t="shared" si="65"/>
        <v>823.19617235428439</v>
      </c>
      <c r="FS56" s="6">
        <f>FR56*0.026504</f>
        <v>21.817991352077954</v>
      </c>
      <c r="FT56" s="10">
        <f t="shared" si="66"/>
        <v>801.37818100220647</v>
      </c>
      <c r="FU56" s="1">
        <f t="shared" si="108"/>
        <v>835.61479227316784</v>
      </c>
      <c r="FW56" s="11">
        <f t="shared" si="67"/>
        <v>835.61479227316784</v>
      </c>
      <c r="FX56" s="6">
        <f>FW56*0.026504</f>
        <v>22.14713445440804</v>
      </c>
      <c r="FY56" s="10">
        <f t="shared" si="68"/>
        <v>813.46765781875979</v>
      </c>
      <c r="FZ56" s="1">
        <f t="shared" si="109"/>
        <v>851.3131220722604</v>
      </c>
      <c r="GB56" s="11">
        <f t="shared" si="69"/>
        <v>851.3131220722604</v>
      </c>
      <c r="GC56" s="6">
        <f>GB56*0.026504</f>
        <v>22.563202987403191</v>
      </c>
      <c r="GD56" s="10">
        <f t="shared" si="70"/>
        <v>828.7499190848572</v>
      </c>
      <c r="GE56" s="1">
        <f t="shared" si="110"/>
        <v>863.77609965615272</v>
      </c>
    </row>
    <row r="57" spans="1:187" x14ac:dyDescent="0.3">
      <c r="A57">
        <v>71</v>
      </c>
      <c r="B57">
        <v>3872</v>
      </c>
      <c r="D57">
        <f t="shared" si="0"/>
        <v>3872</v>
      </c>
      <c r="E57" s="6">
        <f>D57*0.026504</f>
        <v>102.62348799999999</v>
      </c>
      <c r="F57" s="9">
        <f t="shared" si="1"/>
        <v>3769.3765119999998</v>
      </c>
      <c r="G57" s="4">
        <f t="shared" si="71"/>
        <v>3769.3765119999998</v>
      </c>
      <c r="I57" s="11">
        <f t="shared" si="2"/>
        <v>3769.3765119999998</v>
      </c>
      <c r="J57" s="6">
        <f>I57*0.026504</f>
        <v>99.903555074048001</v>
      </c>
      <c r="K57" s="10">
        <f t="shared" si="72"/>
        <v>3669.4729569259516</v>
      </c>
      <c r="L57" s="12">
        <f t="shared" si="73"/>
        <v>3457.8928193595762</v>
      </c>
      <c r="N57" s="11">
        <f t="shared" si="3"/>
        <v>3457.8928193595762</v>
      </c>
      <c r="O57" s="6">
        <f>N57*0.026504</f>
        <v>91.647991284306201</v>
      </c>
      <c r="P57" s="10">
        <f t="shared" si="4"/>
        <v>3366.2448280752701</v>
      </c>
      <c r="Q57" s="10">
        <f t="shared" si="74"/>
        <v>3401.4288875122534</v>
      </c>
      <c r="S57" s="11">
        <f t="shared" si="5"/>
        <v>3401.4288875122534</v>
      </c>
      <c r="T57" s="6">
        <f>S57*0.026504</f>
        <v>90.151471234624765</v>
      </c>
      <c r="U57" s="10">
        <f t="shared" si="6"/>
        <v>3311.2774162776286</v>
      </c>
      <c r="V57" s="12">
        <f t="shared" si="75"/>
        <v>3345.8869552080655</v>
      </c>
      <c r="X57" s="11">
        <f t="shared" si="7"/>
        <v>3345.8869552080655</v>
      </c>
      <c r="Y57" s="6">
        <f>X57*0.026504</f>
        <v>88.679387860834566</v>
      </c>
      <c r="Z57" s="10">
        <f t="shared" si="8"/>
        <v>3257.2075673472309</v>
      </c>
      <c r="AA57" s="10">
        <f t="shared" si="76"/>
        <v>3291.2519671164732</v>
      </c>
      <c r="AC57" s="11">
        <f t="shared" si="9"/>
        <v>3291.2519671164732</v>
      </c>
      <c r="AD57" s="6">
        <f>AC57*0.026504</f>
        <v>87.231342136455012</v>
      </c>
      <c r="AE57" s="10">
        <f t="shared" si="10"/>
        <v>3204.0206249800181</v>
      </c>
      <c r="AF57" s="1">
        <f t="shared" si="77"/>
        <v>3237.5091137454283</v>
      </c>
      <c r="AH57" s="11">
        <f t="shared" si="11"/>
        <v>3237.5091137454283</v>
      </c>
      <c r="AI57" s="6">
        <f>AH57*0.026504</f>
        <v>85.806941550708828</v>
      </c>
      <c r="AJ57" s="10">
        <f t="shared" si="12"/>
        <v>3151.7021721947194</v>
      </c>
      <c r="AK57" s="10">
        <f t="shared" si="78"/>
        <v>2953.5618195847765</v>
      </c>
      <c r="AM57" s="11">
        <f t="shared" si="13"/>
        <v>2953.5618195847765</v>
      </c>
      <c r="AN57" s="6">
        <f>AM57*0.026504</f>
        <v>78.28120246627492</v>
      </c>
      <c r="AO57" s="10">
        <f t="shared" si="14"/>
        <v>2875.2806171185016</v>
      </c>
      <c r="AP57" s="4">
        <f t="shared" si="79"/>
        <v>2965.5079997990642</v>
      </c>
      <c r="AR57" s="11">
        <f t="shared" si="15"/>
        <v>2965.5079997990642</v>
      </c>
      <c r="AS57" s="6">
        <f>AR57*0.026504</f>
        <v>78.597824026674402</v>
      </c>
      <c r="AT57" s="10">
        <f t="shared" si="16"/>
        <v>2886.9101757723897</v>
      </c>
      <c r="AU57" s="10">
        <f t="shared" si="80"/>
        <v>2978.2132255267493</v>
      </c>
      <c r="AW57" s="11">
        <f t="shared" si="17"/>
        <v>2978.2132255267493</v>
      </c>
      <c r="AX57" s="6">
        <f>AW57*0.026504</f>
        <v>78.934563329360969</v>
      </c>
      <c r="AY57" s="10">
        <f t="shared" si="18"/>
        <v>2899.2786621973883</v>
      </c>
      <c r="AZ57" s="1">
        <f t="shared" si="81"/>
        <v>2990.7911957135452</v>
      </c>
      <c r="BB57" s="11">
        <f t="shared" si="19"/>
        <v>2990.7911957135452</v>
      </c>
      <c r="BC57" s="6">
        <f>BB57*0.026504</f>
        <v>79.267929851191795</v>
      </c>
      <c r="BD57" s="10">
        <f t="shared" si="20"/>
        <v>2911.5232658623536</v>
      </c>
      <c r="BE57" s="1">
        <f t="shared" si="82"/>
        <v>3020.7568760330678</v>
      </c>
      <c r="BG57" s="11">
        <f t="shared" si="21"/>
        <v>3020.7568760330678</v>
      </c>
      <c r="BH57" s="6">
        <f>BG57*0.026504</f>
        <v>80.062140242380423</v>
      </c>
      <c r="BI57" s="10">
        <f t="shared" si="22"/>
        <v>2940.6947357906874</v>
      </c>
      <c r="BJ57" s="1">
        <f t="shared" si="83"/>
        <v>1961.4544787888758</v>
      </c>
      <c r="BL57" s="11">
        <f t="shared" si="23"/>
        <v>1961.4544787888758</v>
      </c>
      <c r="BM57" s="6">
        <f>BL57*0.026504</f>
        <v>51.986389505820362</v>
      </c>
      <c r="BN57" s="10">
        <f t="shared" si="24"/>
        <v>1909.4680892830554</v>
      </c>
      <c r="BO57" s="1">
        <f t="shared" si="84"/>
        <v>1961.879931384884</v>
      </c>
      <c r="BQ57" s="11">
        <f t="shared" si="25"/>
        <v>1961.879931384884</v>
      </c>
      <c r="BR57" s="6">
        <f>BQ57*0.026504</f>
        <v>51.997665701424964</v>
      </c>
      <c r="BS57" s="10">
        <f t="shared" si="26"/>
        <v>1909.8822656834591</v>
      </c>
      <c r="BT57" s="1">
        <f t="shared" si="85"/>
        <v>1962.3025474884344</v>
      </c>
      <c r="BV57" s="11">
        <f t="shared" si="27"/>
        <v>1962.3025474884344</v>
      </c>
      <c r="BW57" s="6">
        <f>BV57*0.026504</f>
        <v>52.008866718633463</v>
      </c>
      <c r="BX57" s="10">
        <f t="shared" si="28"/>
        <v>1910.2936807698009</v>
      </c>
      <c r="BY57" s="1">
        <f t="shared" si="86"/>
        <v>1962.7223460104221</v>
      </c>
      <c r="CA57" s="11">
        <f t="shared" si="29"/>
        <v>1962.7223460104221</v>
      </c>
      <c r="CB57" s="6">
        <f>CA57*0.026504</f>
        <v>52.019993058660226</v>
      </c>
      <c r="CC57" s="10">
        <f t="shared" si="30"/>
        <v>1910.7023529517619</v>
      </c>
      <c r="CD57" s="1">
        <f t="shared" si="87"/>
        <v>1963.9638610139216</v>
      </c>
      <c r="CF57" s="11">
        <f t="shared" si="31"/>
        <v>1963.9638610139216</v>
      </c>
      <c r="CG57" s="6">
        <f>CF57*0.026504</f>
        <v>52.052898172312979</v>
      </c>
      <c r="CH57" s="10">
        <f t="shared" si="32"/>
        <v>1911.9109628416086</v>
      </c>
      <c r="CI57" s="1">
        <f t="shared" si="88"/>
        <v>1396.2042430169422</v>
      </c>
      <c r="CK57" s="11">
        <f t="shared" si="33"/>
        <v>1396.2042430169422</v>
      </c>
      <c r="CL57" s="6">
        <f>CK57*0.026504</f>
        <v>37.004997256921037</v>
      </c>
      <c r="CM57" s="10">
        <f t="shared" si="34"/>
        <v>1359.1992457600211</v>
      </c>
      <c r="CN57" s="1">
        <f t="shared" si="89"/>
        <v>1403.1037174643036</v>
      </c>
      <c r="CP57" s="11">
        <f t="shared" si="35"/>
        <v>1403.1037174643036</v>
      </c>
      <c r="CQ57" s="6">
        <f>CP57*0.026504</f>
        <v>37.187860927673903</v>
      </c>
      <c r="CR57" s="10">
        <f t="shared" si="36"/>
        <v>1365.9158565366297</v>
      </c>
      <c r="CS57" s="1">
        <f t="shared" si="90"/>
        <v>1409.9752490401536</v>
      </c>
      <c r="CU57" s="11">
        <f t="shared" si="37"/>
        <v>1409.9752490401536</v>
      </c>
      <c r="CV57" s="6">
        <f>CU57*0.026504</f>
        <v>37.36998400056023</v>
      </c>
      <c r="CW57" s="10">
        <f t="shared" si="38"/>
        <v>1372.6052650395934</v>
      </c>
      <c r="CX57" s="1">
        <f t="shared" si="91"/>
        <v>1416.0077118565703</v>
      </c>
      <c r="CZ57" s="11">
        <f t="shared" si="39"/>
        <v>1416.0077118565703</v>
      </c>
      <c r="DA57" s="6">
        <f>CZ57*0.026504</f>
        <v>37.529868395046535</v>
      </c>
      <c r="DB57" s="10">
        <f t="shared" si="40"/>
        <v>1378.4778434615237</v>
      </c>
      <c r="DC57" s="1">
        <f t="shared" si="92"/>
        <v>1428.2588538936054</v>
      </c>
      <c r="DE57" s="11">
        <f t="shared" si="93"/>
        <v>1428.2588538936054</v>
      </c>
      <c r="DF57" s="6">
        <f>DE57*0.026504</f>
        <v>37.854572663596116</v>
      </c>
      <c r="DG57" s="10">
        <f t="shared" si="94"/>
        <v>1390.4042812300092</v>
      </c>
      <c r="DH57" s="1">
        <f t="shared" si="95"/>
        <v>1006.7455094595377</v>
      </c>
      <c r="DJ57" s="11">
        <f t="shared" si="41"/>
        <v>1006.7455094595377</v>
      </c>
      <c r="DK57" s="6">
        <f>DJ57*0.026504</f>
        <v>26.682782982715587</v>
      </c>
      <c r="DL57" s="10">
        <f t="shared" si="42"/>
        <v>980.06272647682215</v>
      </c>
      <c r="DM57" s="1">
        <f t="shared" si="96"/>
        <v>1021.4881263191281</v>
      </c>
      <c r="DO57" s="11">
        <f t="shared" si="43"/>
        <v>1021.4881263191281</v>
      </c>
      <c r="DP57" s="6">
        <f>DO57*0.026504</f>
        <v>27.07352129996217</v>
      </c>
      <c r="DQ57" s="10">
        <f t="shared" si="44"/>
        <v>994.41460501916595</v>
      </c>
      <c r="DR57" s="1">
        <f t="shared" si="97"/>
        <v>1035.3903129030152</v>
      </c>
      <c r="DT57" s="11">
        <f t="shared" si="45"/>
        <v>1035.3903129030152</v>
      </c>
      <c r="DU57" s="6">
        <f>DT57*0.026504</f>
        <v>27.441984853181516</v>
      </c>
      <c r="DV57" s="10">
        <f t="shared" si="46"/>
        <v>1007.9483280498337</v>
      </c>
      <c r="DW57" s="1">
        <f t="shared" si="98"/>
        <v>1050.0574507055326</v>
      </c>
      <c r="DY57" s="11">
        <f t="shared" si="47"/>
        <v>1050.0574507055326</v>
      </c>
      <c r="DZ57" s="6">
        <f>DY57*0.026504</f>
        <v>27.830722673499434</v>
      </c>
      <c r="EA57" s="10">
        <f t="shared" si="48"/>
        <v>1022.2267280320332</v>
      </c>
      <c r="EB57" s="1">
        <f t="shared" si="99"/>
        <v>1064.6859405999398</v>
      </c>
      <c r="ED57" s="11">
        <f t="shared" si="49"/>
        <v>1064.6859405999398</v>
      </c>
      <c r="EE57" s="6">
        <f>ED57*0.026504</f>
        <v>28.218436169660805</v>
      </c>
      <c r="EF57" s="10">
        <f t="shared" si="50"/>
        <v>1036.467504430279</v>
      </c>
      <c r="EG57" s="1">
        <f t="shared" si="100"/>
        <v>740.66577729584685</v>
      </c>
      <c r="EI57" s="11">
        <f t="shared" si="51"/>
        <v>740.66577729584685</v>
      </c>
      <c r="EJ57" s="6">
        <f>EI57*0.026504</f>
        <v>19.630605761449125</v>
      </c>
      <c r="EK57" s="10">
        <f t="shared" si="52"/>
        <v>721.0351715343977</v>
      </c>
      <c r="EL57" s="1">
        <f t="shared" si="101"/>
        <v>756.29361933171185</v>
      </c>
      <c r="EN57" s="11">
        <f t="shared" si="53"/>
        <v>756.29361933171185</v>
      </c>
      <c r="EO57" s="6">
        <f>EN57*0.026504</f>
        <v>20.044806086767689</v>
      </c>
      <c r="EP57" s="10">
        <f t="shared" si="54"/>
        <v>736.24881324494413</v>
      </c>
      <c r="EQ57" s="1">
        <f t="shared" si="102"/>
        <v>771.0992712348409</v>
      </c>
      <c r="ES57" s="11">
        <f t="shared" si="55"/>
        <v>771.0992712348409</v>
      </c>
      <c r="ET57" s="6">
        <f>ES57*0.026504</f>
        <v>20.437215084808223</v>
      </c>
      <c r="EU57" s="10">
        <f t="shared" si="56"/>
        <v>750.66205615003264</v>
      </c>
      <c r="EV57" s="1">
        <f t="shared" si="103"/>
        <v>786.67005046957024</v>
      </c>
      <c r="EX57" s="11">
        <f t="shared" si="57"/>
        <v>786.67005046957024</v>
      </c>
      <c r="EY57" s="6">
        <f>EX57*0.026504</f>
        <v>20.849903017645488</v>
      </c>
      <c r="EZ57" s="10">
        <f t="shared" si="58"/>
        <v>765.82014745192475</v>
      </c>
      <c r="FA57" s="1">
        <f t="shared" si="104"/>
        <v>798.67122476612349</v>
      </c>
      <c r="FC57" s="11">
        <f t="shared" si="59"/>
        <v>798.67122476612349</v>
      </c>
      <c r="FD57" s="6">
        <f>FC57*0.026504</f>
        <v>21.167982141201335</v>
      </c>
      <c r="FE57" s="10">
        <f t="shared" si="60"/>
        <v>777.50324262492211</v>
      </c>
      <c r="FF57" s="1">
        <f t="shared" si="105"/>
        <v>765.80008773683164</v>
      </c>
      <c r="FH57" s="11">
        <f t="shared" si="61"/>
        <v>765.80008773683164</v>
      </c>
      <c r="FI57" s="6">
        <f>FH57*0.026504</f>
        <v>20.296765525376987</v>
      </c>
      <c r="FJ57" s="10">
        <f t="shared" si="62"/>
        <v>745.5033222114547</v>
      </c>
      <c r="FK57" s="1">
        <f t="shared" si="106"/>
        <v>777.14999470888688</v>
      </c>
      <c r="FM57" s="11">
        <f t="shared" si="63"/>
        <v>777.14999470888688</v>
      </c>
      <c r="FN57" s="6">
        <f>FM57*0.026504</f>
        <v>20.597583459764337</v>
      </c>
      <c r="FO57" s="10">
        <f t="shared" si="64"/>
        <v>756.55241124912254</v>
      </c>
      <c r="FP57" s="1">
        <f t="shared" si="107"/>
        <v>789.27230071786755</v>
      </c>
      <c r="FR57" s="11">
        <f t="shared" si="65"/>
        <v>789.27230071786755</v>
      </c>
      <c r="FS57" s="6">
        <f>FR57*0.026504</f>
        <v>20.91887305822636</v>
      </c>
      <c r="FT57" s="10">
        <f t="shared" si="66"/>
        <v>768.35342765964117</v>
      </c>
      <c r="FU57" s="1">
        <f t="shared" si="108"/>
        <v>801.37818100220647</v>
      </c>
      <c r="FW57" s="11">
        <f t="shared" si="67"/>
        <v>801.37818100220647</v>
      </c>
      <c r="FX57" s="6">
        <f>FW57*0.026504</f>
        <v>21.239727309282479</v>
      </c>
      <c r="FY57" s="10">
        <f t="shared" si="68"/>
        <v>780.13845369292403</v>
      </c>
      <c r="FZ57" s="1">
        <f t="shared" si="109"/>
        <v>813.46765781875979</v>
      </c>
      <c r="GB57" s="11">
        <f t="shared" si="69"/>
        <v>813.46765781875979</v>
      </c>
      <c r="GC57" s="6">
        <f>GB57*0.026504</f>
        <v>21.56014680282841</v>
      </c>
      <c r="GD57" s="10">
        <f t="shared" si="70"/>
        <v>791.90751101593139</v>
      </c>
      <c r="GE57" s="1">
        <f t="shared" si="110"/>
        <v>828.7499190848572</v>
      </c>
    </row>
    <row r="58" spans="1:187" x14ac:dyDescent="0.3">
      <c r="A58">
        <v>72</v>
      </c>
      <c r="B58">
        <v>3873</v>
      </c>
      <c r="D58">
        <f t="shared" si="0"/>
        <v>3873</v>
      </c>
      <c r="E58" s="6">
        <f>D58*0.026504</f>
        <v>102.649992</v>
      </c>
      <c r="F58" s="9">
        <f t="shared" si="1"/>
        <v>3770.3500079999999</v>
      </c>
      <c r="G58" s="4">
        <f t="shared" si="71"/>
        <v>3769.3765119999998</v>
      </c>
      <c r="I58" s="11">
        <f t="shared" si="2"/>
        <v>3769.3765119999998</v>
      </c>
      <c r="J58" s="6">
        <f>I58*0.026504</f>
        <v>99.903555074048001</v>
      </c>
      <c r="K58" s="10">
        <f t="shared" si="72"/>
        <v>3669.4729569259516</v>
      </c>
      <c r="L58" s="12">
        <f t="shared" si="73"/>
        <v>3669.4729569259516</v>
      </c>
      <c r="N58" s="11">
        <f t="shared" si="3"/>
        <v>3669.4729569259516</v>
      </c>
      <c r="O58" s="6">
        <f>N58*0.026504</f>
        <v>97.255711250365422</v>
      </c>
      <c r="P58" s="10">
        <f t="shared" si="4"/>
        <v>3572.2172456755861</v>
      </c>
      <c r="Q58" s="10">
        <f t="shared" si="74"/>
        <v>3366.2448280752701</v>
      </c>
      <c r="S58" s="11">
        <f t="shared" si="5"/>
        <v>3366.2448280752701</v>
      </c>
      <c r="T58" s="6">
        <f>S58*0.026504</f>
        <v>89.218952923306958</v>
      </c>
      <c r="U58" s="10">
        <f t="shared" si="6"/>
        <v>3277.0258751519632</v>
      </c>
      <c r="V58" s="12">
        <f t="shared" si="75"/>
        <v>3311.2774162776286</v>
      </c>
      <c r="X58" s="11">
        <f t="shared" si="7"/>
        <v>3311.2774162776286</v>
      </c>
      <c r="Y58" s="6">
        <f>X58*0.026504</f>
        <v>87.762096641022268</v>
      </c>
      <c r="Z58" s="10">
        <f t="shared" si="8"/>
        <v>3223.5153196366064</v>
      </c>
      <c r="AA58" s="10">
        <f t="shared" si="76"/>
        <v>3257.2075673472309</v>
      </c>
      <c r="AC58" s="11">
        <f t="shared" si="9"/>
        <v>3257.2075673472309</v>
      </c>
      <c r="AD58" s="6">
        <f>AC58*0.026504</f>
        <v>86.329029364971007</v>
      </c>
      <c r="AE58" s="10">
        <f t="shared" si="10"/>
        <v>3170.8785379822598</v>
      </c>
      <c r="AF58" s="1">
        <f t="shared" si="77"/>
        <v>3204.0206249800181</v>
      </c>
      <c r="AH58" s="11">
        <f t="shared" si="11"/>
        <v>3204.0206249800181</v>
      </c>
      <c r="AI58" s="6">
        <f>AH58*0.026504</f>
        <v>84.919362644470397</v>
      </c>
      <c r="AJ58" s="10">
        <f t="shared" si="12"/>
        <v>3119.1012623355477</v>
      </c>
      <c r="AK58" s="10">
        <f t="shared" si="78"/>
        <v>3151.7021721947194</v>
      </c>
      <c r="AM58" s="11">
        <f t="shared" si="13"/>
        <v>3151.7021721947194</v>
      </c>
      <c r="AN58" s="6">
        <f>AM58*0.026504</f>
        <v>83.53271437184884</v>
      </c>
      <c r="AO58" s="10">
        <f t="shared" si="14"/>
        <v>3068.1694578228708</v>
      </c>
      <c r="AP58" s="4">
        <f t="shared" si="79"/>
        <v>2875.2806171185016</v>
      </c>
      <c r="AR58" s="11">
        <f t="shared" si="15"/>
        <v>2875.2806171185016</v>
      </c>
      <c r="AS58" s="6">
        <f>AR58*0.026504</f>
        <v>76.206437476108761</v>
      </c>
      <c r="AT58" s="10">
        <f t="shared" si="16"/>
        <v>2799.0741796423927</v>
      </c>
      <c r="AU58" s="10">
        <f t="shared" si="80"/>
        <v>2886.9101757723897</v>
      </c>
      <c r="AW58" s="11">
        <f t="shared" si="17"/>
        <v>2886.9101757723897</v>
      </c>
      <c r="AX58" s="6">
        <f>AW58*0.026504</f>
        <v>76.514667298671412</v>
      </c>
      <c r="AY58" s="10">
        <f t="shared" si="18"/>
        <v>2810.3955084737181</v>
      </c>
      <c r="AZ58" s="1">
        <f t="shared" si="81"/>
        <v>2899.2786621973883</v>
      </c>
      <c r="BB58" s="11">
        <f t="shared" si="19"/>
        <v>2899.2786621973883</v>
      </c>
      <c r="BC58" s="6">
        <f>BB58*0.026504</f>
        <v>76.842481662879578</v>
      </c>
      <c r="BD58" s="10">
        <f t="shared" si="20"/>
        <v>2822.4361805345088</v>
      </c>
      <c r="BE58" s="1">
        <f t="shared" si="82"/>
        <v>2911.5232658623536</v>
      </c>
      <c r="BG58" s="11">
        <f t="shared" si="21"/>
        <v>2911.5232658623536</v>
      </c>
      <c r="BH58" s="6">
        <f>BG58*0.026504</f>
        <v>77.167012638415812</v>
      </c>
      <c r="BI58" s="10">
        <f t="shared" si="22"/>
        <v>2834.356253223938</v>
      </c>
      <c r="BJ58" s="1">
        <f t="shared" si="83"/>
        <v>2940.6947357906874</v>
      </c>
      <c r="BL58" s="11">
        <f t="shared" si="23"/>
        <v>2940.6947357906874</v>
      </c>
      <c r="BM58" s="6">
        <f>BL58*0.026504</f>
        <v>77.940173277396383</v>
      </c>
      <c r="BN58" s="10">
        <f t="shared" si="24"/>
        <v>2862.7545625132911</v>
      </c>
      <c r="BO58" s="1">
        <f t="shared" si="84"/>
        <v>1909.4680892830554</v>
      </c>
      <c r="BQ58" s="11">
        <f t="shared" si="25"/>
        <v>1909.4680892830554</v>
      </c>
      <c r="BR58" s="6">
        <f>BQ58*0.026504</f>
        <v>50.608542238358098</v>
      </c>
      <c r="BS58" s="10">
        <f t="shared" si="26"/>
        <v>1858.8595470446974</v>
      </c>
      <c r="BT58" s="1">
        <f t="shared" si="85"/>
        <v>1909.8822656834591</v>
      </c>
      <c r="BV58" s="11">
        <f t="shared" si="27"/>
        <v>1909.8822656834591</v>
      </c>
      <c r="BW58" s="6">
        <f>BV58*0.026504</f>
        <v>50.619519569674402</v>
      </c>
      <c r="BX58" s="10">
        <f t="shared" si="28"/>
        <v>1859.2627461137847</v>
      </c>
      <c r="BY58" s="1">
        <f t="shared" si="86"/>
        <v>1910.2936807698009</v>
      </c>
      <c r="CA58" s="11">
        <f t="shared" si="29"/>
        <v>1910.2936807698009</v>
      </c>
      <c r="CB58" s="6">
        <f>CA58*0.026504</f>
        <v>50.630423715122802</v>
      </c>
      <c r="CC58" s="10">
        <f t="shared" si="30"/>
        <v>1859.6632570546781</v>
      </c>
      <c r="CD58" s="1">
        <f t="shared" si="87"/>
        <v>1910.7023529517619</v>
      </c>
      <c r="CF58" s="11">
        <f t="shared" si="31"/>
        <v>1910.7023529517619</v>
      </c>
      <c r="CG58" s="6">
        <f>CF58*0.026504</f>
        <v>50.641255162633499</v>
      </c>
      <c r="CH58" s="10">
        <f t="shared" si="32"/>
        <v>1860.0610977891283</v>
      </c>
      <c r="CI58" s="1">
        <f t="shared" si="88"/>
        <v>1911.9109628416086</v>
      </c>
      <c r="CK58" s="11">
        <f t="shared" si="33"/>
        <v>1911.9109628416086</v>
      </c>
      <c r="CL58" s="6">
        <f>CK58*0.026504</f>
        <v>50.673288159153991</v>
      </c>
      <c r="CM58" s="10">
        <f t="shared" si="34"/>
        <v>1861.2376746824546</v>
      </c>
      <c r="CN58" s="1">
        <f t="shared" si="89"/>
        <v>1359.1992457600211</v>
      </c>
      <c r="CP58" s="11">
        <f t="shared" si="35"/>
        <v>1359.1992457600211</v>
      </c>
      <c r="CQ58" s="6">
        <f>CP58*0.026504</f>
        <v>36.024216809623596</v>
      </c>
      <c r="CR58" s="10">
        <f t="shared" si="36"/>
        <v>1323.1750289503975</v>
      </c>
      <c r="CS58" s="1">
        <f t="shared" si="90"/>
        <v>1365.9158565366297</v>
      </c>
      <c r="CU58" s="11">
        <f t="shared" si="37"/>
        <v>1365.9158565366297</v>
      </c>
      <c r="CV58" s="6">
        <f>CU58*0.026504</f>
        <v>36.202233861646832</v>
      </c>
      <c r="CW58" s="10">
        <f t="shared" si="38"/>
        <v>1329.7136226749828</v>
      </c>
      <c r="CX58" s="1">
        <f t="shared" si="91"/>
        <v>1372.6052650395934</v>
      </c>
      <c r="CZ58" s="11">
        <f t="shared" si="39"/>
        <v>1372.6052650395934</v>
      </c>
      <c r="DA58" s="6">
        <f>CZ58*0.026504</f>
        <v>36.379529944609381</v>
      </c>
      <c r="DB58" s="10">
        <f t="shared" si="40"/>
        <v>1336.225735094984</v>
      </c>
      <c r="DC58" s="1">
        <f t="shared" si="92"/>
        <v>1378.4778434615237</v>
      </c>
      <c r="DE58" s="11">
        <f t="shared" si="93"/>
        <v>1378.4778434615237</v>
      </c>
      <c r="DF58" s="6">
        <f>DE58*0.026504</f>
        <v>36.535176763104225</v>
      </c>
      <c r="DG58" s="10">
        <f t="shared" si="94"/>
        <v>1341.9426666984195</v>
      </c>
      <c r="DH58" s="1">
        <f t="shared" si="95"/>
        <v>1390.4042812300092</v>
      </c>
      <c r="DJ58" s="11">
        <f t="shared" si="41"/>
        <v>1390.4042812300092</v>
      </c>
      <c r="DK58" s="6">
        <f>DJ58*0.026504</f>
        <v>36.851275069720167</v>
      </c>
      <c r="DL58" s="10">
        <f t="shared" si="42"/>
        <v>1353.553006160289</v>
      </c>
      <c r="DM58" s="1">
        <f t="shared" si="96"/>
        <v>980.06272647682215</v>
      </c>
      <c r="DO58" s="11">
        <f t="shared" si="43"/>
        <v>980.06272647682215</v>
      </c>
      <c r="DP58" s="6">
        <f>DO58*0.026504</f>
        <v>25.975582502541695</v>
      </c>
      <c r="DQ58" s="10">
        <f t="shared" si="44"/>
        <v>954.08714397428048</v>
      </c>
      <c r="DR58" s="1">
        <f t="shared" si="97"/>
        <v>994.41460501916595</v>
      </c>
      <c r="DT58" s="11">
        <f t="shared" si="45"/>
        <v>994.41460501916595</v>
      </c>
      <c r="DU58" s="6">
        <f>DT58*0.026504</f>
        <v>26.355964691427975</v>
      </c>
      <c r="DV58" s="10">
        <f t="shared" si="46"/>
        <v>968.05864032773798</v>
      </c>
      <c r="DW58" s="1">
        <f t="shared" si="98"/>
        <v>1007.9483280498337</v>
      </c>
      <c r="DY58" s="11">
        <f t="shared" si="47"/>
        <v>1007.9483280498337</v>
      </c>
      <c r="DZ58" s="6">
        <f>DY58*0.026504</f>
        <v>26.71466248663279</v>
      </c>
      <c r="EA58" s="10">
        <f t="shared" si="48"/>
        <v>981.23366556320093</v>
      </c>
      <c r="EB58" s="1">
        <f t="shared" si="99"/>
        <v>1022.2267280320332</v>
      </c>
      <c r="ED58" s="11">
        <f t="shared" si="49"/>
        <v>1022.2267280320332</v>
      </c>
      <c r="EE58" s="6">
        <f>ED58*0.026504</f>
        <v>27.093097199761008</v>
      </c>
      <c r="EF58" s="10">
        <f t="shared" si="50"/>
        <v>995.13363083227216</v>
      </c>
      <c r="EG58" s="1">
        <f t="shared" si="100"/>
        <v>1036.467504430279</v>
      </c>
      <c r="EI58" s="11">
        <f t="shared" si="51"/>
        <v>1036.467504430279</v>
      </c>
      <c r="EJ58" s="6">
        <f>EI58*0.026504</f>
        <v>27.470534737420113</v>
      </c>
      <c r="EK58" s="10">
        <f t="shared" si="52"/>
        <v>1008.9969696928588</v>
      </c>
      <c r="EL58" s="1">
        <f t="shared" si="101"/>
        <v>721.0351715343977</v>
      </c>
      <c r="EN58" s="11">
        <f t="shared" si="53"/>
        <v>721.0351715343977</v>
      </c>
      <c r="EO58" s="6">
        <f>EN58*0.026504</f>
        <v>19.110316186347678</v>
      </c>
      <c r="EP58" s="10">
        <f t="shared" si="54"/>
        <v>701.92485534805007</v>
      </c>
      <c r="EQ58" s="1">
        <f t="shared" si="102"/>
        <v>736.24881324494413</v>
      </c>
      <c r="ES58" s="11">
        <f t="shared" si="55"/>
        <v>736.24881324494413</v>
      </c>
      <c r="ET58" s="6">
        <f>ES58*0.026504</f>
        <v>19.513538546244</v>
      </c>
      <c r="EU58" s="10">
        <f t="shared" si="56"/>
        <v>716.7352746987001</v>
      </c>
      <c r="EV58" s="1">
        <f t="shared" si="103"/>
        <v>750.66205615003264</v>
      </c>
      <c r="EX58" s="11">
        <f t="shared" si="57"/>
        <v>750.66205615003264</v>
      </c>
      <c r="EY58" s="6">
        <f>EX58*0.026504</f>
        <v>19.895547136200467</v>
      </c>
      <c r="EZ58" s="10">
        <f t="shared" si="58"/>
        <v>730.76650901383221</v>
      </c>
      <c r="FA58" s="1">
        <f t="shared" si="104"/>
        <v>765.82014745192475</v>
      </c>
      <c r="FC58" s="11">
        <f t="shared" si="59"/>
        <v>765.82014745192475</v>
      </c>
      <c r="FD58" s="6">
        <f>FC58*0.026504</f>
        <v>20.297297188065812</v>
      </c>
      <c r="FE58" s="10">
        <f t="shared" si="60"/>
        <v>745.52285026385891</v>
      </c>
      <c r="FF58" s="1">
        <f t="shared" si="105"/>
        <v>777.50324262492211</v>
      </c>
      <c r="FH58" s="11">
        <f t="shared" si="61"/>
        <v>777.50324262492211</v>
      </c>
      <c r="FI58" s="6">
        <f>FH58*0.026504</f>
        <v>20.606945942530935</v>
      </c>
      <c r="FJ58" s="10">
        <f t="shared" si="62"/>
        <v>756.89629668239115</v>
      </c>
      <c r="FK58" s="1">
        <f t="shared" si="106"/>
        <v>745.5033222114547</v>
      </c>
      <c r="FM58" s="11">
        <f t="shared" si="63"/>
        <v>745.5033222114547</v>
      </c>
      <c r="FN58" s="6">
        <f>FM58*0.026504</f>
        <v>19.758820051892396</v>
      </c>
      <c r="FO58" s="10">
        <f t="shared" si="64"/>
        <v>725.74450215956233</v>
      </c>
      <c r="FP58" s="1">
        <f t="shared" si="107"/>
        <v>756.55241124912254</v>
      </c>
      <c r="FR58" s="11">
        <f t="shared" si="65"/>
        <v>756.55241124912254</v>
      </c>
      <c r="FS58" s="6">
        <f>FR58*0.026504</f>
        <v>20.051665107746743</v>
      </c>
      <c r="FT58" s="10">
        <f t="shared" si="66"/>
        <v>736.50074614137577</v>
      </c>
      <c r="FU58" s="1">
        <f t="shared" si="108"/>
        <v>768.35342765964117</v>
      </c>
      <c r="FW58" s="11">
        <f t="shared" si="67"/>
        <v>768.35342765964117</v>
      </c>
      <c r="FX58" s="6">
        <f>FW58*0.026504</f>
        <v>20.364439246691131</v>
      </c>
      <c r="FY58" s="10">
        <f t="shared" si="68"/>
        <v>747.98898841294999</v>
      </c>
      <c r="FZ58" s="1">
        <f t="shared" si="109"/>
        <v>780.13845369292403</v>
      </c>
      <c r="GB58" s="11">
        <f t="shared" si="69"/>
        <v>780.13845369292403</v>
      </c>
      <c r="GC58" s="6">
        <f>GB58*0.026504</f>
        <v>20.676789576677258</v>
      </c>
      <c r="GD58" s="10">
        <f t="shared" si="70"/>
        <v>759.46166411624677</v>
      </c>
      <c r="GE58" s="1">
        <f t="shared" si="110"/>
        <v>791.90751101593139</v>
      </c>
    </row>
    <row r="59" spans="1:187" x14ac:dyDescent="0.3">
      <c r="A59">
        <v>73</v>
      </c>
      <c r="B59">
        <v>3873</v>
      </c>
      <c r="D59">
        <f t="shared" si="0"/>
        <v>3873</v>
      </c>
      <c r="E59" s="6">
        <f>D59*0.026504</f>
        <v>102.649992</v>
      </c>
      <c r="F59" s="9">
        <f t="shared" si="1"/>
        <v>3770.3500079999999</v>
      </c>
      <c r="G59" s="4">
        <f t="shared" si="71"/>
        <v>3770.3500079999999</v>
      </c>
      <c r="I59" s="11">
        <f t="shared" si="2"/>
        <v>3770.3500079999999</v>
      </c>
      <c r="J59" s="6">
        <f>I59*0.026504</f>
        <v>99.929356612031995</v>
      </c>
      <c r="K59" s="10">
        <f t="shared" si="72"/>
        <v>3670.4206513879681</v>
      </c>
      <c r="L59" s="12">
        <f t="shared" si="73"/>
        <v>3669.4729569259516</v>
      </c>
      <c r="N59" s="11">
        <f t="shared" si="3"/>
        <v>3669.4729569259516</v>
      </c>
      <c r="O59" s="6">
        <f>N59*0.026504</f>
        <v>97.255711250365422</v>
      </c>
      <c r="P59" s="10">
        <f t="shared" si="4"/>
        <v>3572.2172456755861</v>
      </c>
      <c r="Q59" s="10">
        <f t="shared" si="74"/>
        <v>3572.2172456755861</v>
      </c>
      <c r="S59" s="11">
        <f t="shared" si="5"/>
        <v>3572.2172456755861</v>
      </c>
      <c r="T59" s="6">
        <f>S59*0.026504</f>
        <v>94.678045879385735</v>
      </c>
      <c r="U59" s="10">
        <f t="shared" si="6"/>
        <v>3477.5391997962006</v>
      </c>
      <c r="V59" s="12">
        <f t="shared" si="75"/>
        <v>3277.0258751519632</v>
      </c>
      <c r="X59" s="11">
        <f t="shared" si="7"/>
        <v>3277.0258751519632</v>
      </c>
      <c r="Y59" s="6">
        <f>X59*0.026504</f>
        <v>86.85429379502763</v>
      </c>
      <c r="Z59" s="10">
        <f t="shared" si="8"/>
        <v>3190.1715813569353</v>
      </c>
      <c r="AA59" s="10">
        <f t="shared" si="76"/>
        <v>3223.5153196366064</v>
      </c>
      <c r="AC59" s="11">
        <f t="shared" si="9"/>
        <v>3223.5153196366064</v>
      </c>
      <c r="AD59" s="6">
        <f>AC59*0.026504</f>
        <v>85.43605003164862</v>
      </c>
      <c r="AE59" s="10">
        <f t="shared" si="10"/>
        <v>3138.0792696049575</v>
      </c>
      <c r="AF59" s="1">
        <f t="shared" si="77"/>
        <v>3170.8785379822598</v>
      </c>
      <c r="AH59" s="11">
        <f t="shared" si="11"/>
        <v>3170.8785379822598</v>
      </c>
      <c r="AI59" s="6">
        <f>AH59*0.026504</f>
        <v>84.040964770681811</v>
      </c>
      <c r="AJ59" s="10">
        <f t="shared" si="12"/>
        <v>3086.8375732115778</v>
      </c>
      <c r="AK59" s="10">
        <f t="shared" si="78"/>
        <v>3119.1012623355477</v>
      </c>
      <c r="AM59" s="11">
        <f t="shared" si="13"/>
        <v>3119.1012623355477</v>
      </c>
      <c r="AN59" s="6">
        <f>AM59*0.026504</f>
        <v>82.66865985694136</v>
      </c>
      <c r="AO59" s="10">
        <f t="shared" si="14"/>
        <v>3036.4326024786064</v>
      </c>
      <c r="AP59" s="4">
        <f t="shared" si="79"/>
        <v>3068.1694578228708</v>
      </c>
      <c r="AR59" s="11">
        <f t="shared" si="15"/>
        <v>3068.1694578228708</v>
      </c>
      <c r="AS59" s="6">
        <f>AR59*0.026504</f>
        <v>81.318763310137371</v>
      </c>
      <c r="AT59" s="10">
        <f t="shared" si="16"/>
        <v>2986.8506945127333</v>
      </c>
      <c r="AU59" s="10">
        <f t="shared" si="80"/>
        <v>2799.0741796423927</v>
      </c>
      <c r="AW59" s="11">
        <f t="shared" si="17"/>
        <v>2799.0741796423927</v>
      </c>
      <c r="AX59" s="6">
        <f>AW59*0.026504</f>
        <v>74.186662057241975</v>
      </c>
      <c r="AY59" s="10">
        <f t="shared" si="18"/>
        <v>2724.8875175851508</v>
      </c>
      <c r="AZ59" s="1">
        <f t="shared" si="81"/>
        <v>2810.3955084737181</v>
      </c>
      <c r="BB59" s="11">
        <f t="shared" si="19"/>
        <v>2810.3955084737181</v>
      </c>
      <c r="BC59" s="6">
        <f>BB59*0.026504</f>
        <v>74.486722556587424</v>
      </c>
      <c r="BD59" s="10">
        <f t="shared" si="20"/>
        <v>2735.9087859171309</v>
      </c>
      <c r="BE59" s="1">
        <f t="shared" si="82"/>
        <v>2822.4361805345088</v>
      </c>
      <c r="BG59" s="11">
        <f t="shared" si="21"/>
        <v>2822.4361805345088</v>
      </c>
      <c r="BH59" s="6">
        <f>BG59*0.026504</f>
        <v>74.805848528886628</v>
      </c>
      <c r="BI59" s="10">
        <f t="shared" si="22"/>
        <v>2747.6303320056222</v>
      </c>
      <c r="BJ59" s="1">
        <f t="shared" si="83"/>
        <v>2834.356253223938</v>
      </c>
      <c r="BL59" s="11">
        <f t="shared" si="23"/>
        <v>2834.356253223938</v>
      </c>
      <c r="BM59" s="6">
        <f>BL59*0.026504</f>
        <v>75.121778135447258</v>
      </c>
      <c r="BN59" s="10">
        <f t="shared" si="24"/>
        <v>2759.2344750884909</v>
      </c>
      <c r="BO59" s="1">
        <f t="shared" si="84"/>
        <v>2862.7545625132911</v>
      </c>
      <c r="BQ59" s="11">
        <f t="shared" si="25"/>
        <v>2862.7545625132911</v>
      </c>
      <c r="BR59" s="6">
        <f>BQ59*0.026504</f>
        <v>75.874446924852265</v>
      </c>
      <c r="BS59" s="10">
        <f t="shared" si="26"/>
        <v>2786.8801155884389</v>
      </c>
      <c r="BT59" s="1">
        <f t="shared" si="85"/>
        <v>1858.8595470446974</v>
      </c>
      <c r="BV59" s="11">
        <f t="shared" si="27"/>
        <v>1858.8595470446974</v>
      </c>
      <c r="BW59" s="6">
        <f>BV59*0.026504</f>
        <v>49.267213434872659</v>
      </c>
      <c r="BX59" s="10">
        <f t="shared" si="28"/>
        <v>1809.5923336098247</v>
      </c>
      <c r="BY59" s="1">
        <f t="shared" si="86"/>
        <v>1859.2627461137847</v>
      </c>
      <c r="CA59" s="11">
        <f t="shared" si="29"/>
        <v>1859.2627461137847</v>
      </c>
      <c r="CB59" s="6">
        <f>CA59*0.026504</f>
        <v>49.27789982299975</v>
      </c>
      <c r="CC59" s="10">
        <f t="shared" si="30"/>
        <v>1809.9848462907851</v>
      </c>
      <c r="CD59" s="1">
        <f t="shared" si="87"/>
        <v>1859.6632570546781</v>
      </c>
      <c r="CF59" s="11">
        <f t="shared" si="31"/>
        <v>1859.6632570546781</v>
      </c>
      <c r="CG59" s="6">
        <f>CF59*0.026504</f>
        <v>49.288514964977189</v>
      </c>
      <c r="CH59" s="10">
        <f t="shared" si="32"/>
        <v>1810.3747420897009</v>
      </c>
      <c r="CI59" s="1">
        <f t="shared" si="88"/>
        <v>1860.0610977891283</v>
      </c>
      <c r="CK59" s="11">
        <f t="shared" si="33"/>
        <v>1860.0610977891283</v>
      </c>
      <c r="CL59" s="6">
        <f>CK59*0.026504</f>
        <v>49.299059335803058</v>
      </c>
      <c r="CM59" s="10">
        <f t="shared" si="34"/>
        <v>1810.7620384533252</v>
      </c>
      <c r="CN59" s="1">
        <f t="shared" si="89"/>
        <v>1861.2376746824546</v>
      </c>
      <c r="CP59" s="11">
        <f t="shared" si="35"/>
        <v>1861.2376746824546</v>
      </c>
      <c r="CQ59" s="6">
        <f>CP59*0.026504</f>
        <v>49.330243329783777</v>
      </c>
      <c r="CR59" s="10">
        <f t="shared" si="36"/>
        <v>1811.9074313526708</v>
      </c>
      <c r="CS59" s="1">
        <f t="shared" si="90"/>
        <v>1323.1750289503975</v>
      </c>
      <c r="CU59" s="11">
        <f t="shared" si="37"/>
        <v>1323.1750289503975</v>
      </c>
      <c r="CV59" s="6">
        <f>CU59*0.026504</f>
        <v>35.069430967301336</v>
      </c>
      <c r="CW59" s="10">
        <f t="shared" si="38"/>
        <v>1288.1055979830962</v>
      </c>
      <c r="CX59" s="1">
        <f t="shared" si="91"/>
        <v>1329.7136226749828</v>
      </c>
      <c r="CZ59" s="11">
        <f t="shared" si="39"/>
        <v>1329.7136226749828</v>
      </c>
      <c r="DA59" s="6">
        <f>CZ59*0.026504</f>
        <v>35.242729855377746</v>
      </c>
      <c r="DB59" s="10">
        <f t="shared" si="40"/>
        <v>1294.4708928196051</v>
      </c>
      <c r="DC59" s="1">
        <f t="shared" si="92"/>
        <v>1336.225735094984</v>
      </c>
      <c r="DE59" s="11">
        <f t="shared" si="93"/>
        <v>1336.225735094984</v>
      </c>
      <c r="DF59" s="6">
        <f>DE59*0.026504</f>
        <v>35.415326882957451</v>
      </c>
      <c r="DG59" s="10">
        <f t="shared" si="94"/>
        <v>1300.8104082120265</v>
      </c>
      <c r="DH59" s="1">
        <f t="shared" si="95"/>
        <v>1341.9426666984195</v>
      </c>
      <c r="DJ59" s="11">
        <f t="shared" si="41"/>
        <v>1341.9426666984195</v>
      </c>
      <c r="DK59" s="6">
        <f>DJ59*0.026504</f>
        <v>35.566848438174908</v>
      </c>
      <c r="DL59" s="10">
        <f t="shared" si="42"/>
        <v>1306.3758182602446</v>
      </c>
      <c r="DM59" s="1">
        <f t="shared" si="96"/>
        <v>1353.553006160289</v>
      </c>
      <c r="DO59" s="11">
        <f t="shared" si="43"/>
        <v>1353.553006160289</v>
      </c>
      <c r="DP59" s="6">
        <f>DO59*0.026504</f>
        <v>35.874568875272296</v>
      </c>
      <c r="DQ59" s="10">
        <f t="shared" si="44"/>
        <v>1317.6784372850168</v>
      </c>
      <c r="DR59" s="1">
        <f t="shared" si="97"/>
        <v>954.08714397428048</v>
      </c>
      <c r="DT59" s="11">
        <f t="shared" si="45"/>
        <v>954.08714397428048</v>
      </c>
      <c r="DU59" s="6">
        <f>DT59*0.026504</f>
        <v>25.287125663894329</v>
      </c>
      <c r="DV59" s="10">
        <f t="shared" si="46"/>
        <v>928.80001831038612</v>
      </c>
      <c r="DW59" s="1">
        <f t="shared" si="98"/>
        <v>968.05864032773798</v>
      </c>
      <c r="DY59" s="11">
        <f t="shared" si="47"/>
        <v>968.05864032773798</v>
      </c>
      <c r="DZ59" s="6">
        <f>DY59*0.026504</f>
        <v>25.657426203246366</v>
      </c>
      <c r="EA59" s="10">
        <f t="shared" si="48"/>
        <v>942.40121412449162</v>
      </c>
      <c r="EB59" s="1">
        <f t="shared" si="99"/>
        <v>981.23366556320093</v>
      </c>
      <c r="ED59" s="11">
        <f t="shared" si="49"/>
        <v>981.23366556320093</v>
      </c>
      <c r="EE59" s="6">
        <f>ED59*0.026504</f>
        <v>26.006617072087078</v>
      </c>
      <c r="EF59" s="10">
        <f t="shared" si="50"/>
        <v>955.22704849111381</v>
      </c>
      <c r="EG59" s="1">
        <f t="shared" si="100"/>
        <v>995.13363083227216</v>
      </c>
      <c r="EI59" s="11">
        <f t="shared" si="51"/>
        <v>995.13363083227216</v>
      </c>
      <c r="EJ59" s="6">
        <f>EI59*0.026504</f>
        <v>26.37502175157854</v>
      </c>
      <c r="EK59" s="10">
        <f t="shared" si="52"/>
        <v>968.75860908069365</v>
      </c>
      <c r="EL59" s="1">
        <f t="shared" si="101"/>
        <v>1008.9969696928588</v>
      </c>
      <c r="EN59" s="11">
        <f t="shared" si="53"/>
        <v>1008.9969696928588</v>
      </c>
      <c r="EO59" s="6">
        <f>EN59*0.026504</f>
        <v>26.742455684739529</v>
      </c>
      <c r="EP59" s="10">
        <f t="shared" si="54"/>
        <v>982.25451400811926</v>
      </c>
      <c r="EQ59" s="1">
        <f t="shared" si="102"/>
        <v>701.92485534805007</v>
      </c>
      <c r="ES59" s="11">
        <f t="shared" si="55"/>
        <v>701.92485534805007</v>
      </c>
      <c r="ET59" s="6">
        <f>ES59*0.026504</f>
        <v>18.60381636614472</v>
      </c>
      <c r="EU59" s="10">
        <f t="shared" si="56"/>
        <v>683.3210389819053</v>
      </c>
      <c r="EV59" s="1">
        <f t="shared" si="103"/>
        <v>716.7352746987001</v>
      </c>
      <c r="EX59" s="11">
        <f t="shared" si="57"/>
        <v>716.7352746987001</v>
      </c>
      <c r="EY59" s="6">
        <f>EX59*0.026504</f>
        <v>18.996351720614346</v>
      </c>
      <c r="EZ59" s="10">
        <f t="shared" si="58"/>
        <v>697.73892297808572</v>
      </c>
      <c r="FA59" s="1">
        <f t="shared" si="104"/>
        <v>730.76650901383221</v>
      </c>
      <c r="FC59" s="11">
        <f t="shared" si="59"/>
        <v>730.76650901383221</v>
      </c>
      <c r="FD59" s="6">
        <f>FC59*0.026504</f>
        <v>19.368235554902608</v>
      </c>
      <c r="FE59" s="10">
        <f t="shared" si="60"/>
        <v>711.39827345892957</v>
      </c>
      <c r="FF59" s="1">
        <f t="shared" si="105"/>
        <v>745.52285026385891</v>
      </c>
      <c r="FH59" s="11">
        <f t="shared" si="61"/>
        <v>745.52285026385891</v>
      </c>
      <c r="FI59" s="6">
        <f>FH59*0.026504</f>
        <v>19.759337623393318</v>
      </c>
      <c r="FJ59" s="10">
        <f t="shared" si="62"/>
        <v>725.76351264046559</v>
      </c>
      <c r="FK59" s="1">
        <f t="shared" si="106"/>
        <v>756.89629668239115</v>
      </c>
      <c r="FM59" s="11">
        <f t="shared" si="63"/>
        <v>756.89629668239115</v>
      </c>
      <c r="FN59" s="6">
        <f>FM59*0.026504</f>
        <v>20.060779447270097</v>
      </c>
      <c r="FO59" s="10">
        <f t="shared" si="64"/>
        <v>736.83551723512107</v>
      </c>
      <c r="FP59" s="1">
        <f t="shared" si="107"/>
        <v>725.74450215956233</v>
      </c>
      <c r="FR59" s="11">
        <f t="shared" si="65"/>
        <v>725.74450215956233</v>
      </c>
      <c r="FS59" s="6">
        <f>FR59*0.026504</f>
        <v>19.235132285237039</v>
      </c>
      <c r="FT59" s="10">
        <f t="shared" si="66"/>
        <v>706.50936987432533</v>
      </c>
      <c r="FU59" s="1">
        <f t="shared" si="108"/>
        <v>736.50074614137577</v>
      </c>
      <c r="FW59" s="11">
        <f t="shared" si="67"/>
        <v>736.50074614137577</v>
      </c>
      <c r="FX59" s="6">
        <f>FW59*0.026504</f>
        <v>19.520215775731025</v>
      </c>
      <c r="FY59" s="10">
        <f t="shared" si="68"/>
        <v>716.98053036564477</v>
      </c>
      <c r="FZ59" s="1">
        <f t="shared" si="109"/>
        <v>747.98898841294999</v>
      </c>
      <c r="GB59" s="11">
        <f t="shared" si="69"/>
        <v>747.98898841294999</v>
      </c>
      <c r="GC59" s="6">
        <f>GB59*0.026504</f>
        <v>19.824700148896827</v>
      </c>
      <c r="GD59" s="10">
        <f t="shared" si="70"/>
        <v>728.1642882640532</v>
      </c>
      <c r="GE59" s="1">
        <f t="shared" si="110"/>
        <v>759.46166411624677</v>
      </c>
    </row>
    <row r="60" spans="1:187" x14ac:dyDescent="0.3">
      <c r="A60">
        <v>74</v>
      </c>
      <c r="B60">
        <v>3873</v>
      </c>
      <c r="D60">
        <f t="shared" si="0"/>
        <v>3873</v>
      </c>
      <c r="E60" s="6">
        <f>D60*0.026504</f>
        <v>102.649992</v>
      </c>
      <c r="F60" s="9">
        <f t="shared" si="1"/>
        <v>3770.3500079999999</v>
      </c>
      <c r="G60" s="4">
        <f t="shared" si="71"/>
        <v>3770.3500079999999</v>
      </c>
      <c r="I60" s="11">
        <f t="shared" si="2"/>
        <v>3770.3500079999999</v>
      </c>
      <c r="J60" s="6">
        <f>I60*0.026504</f>
        <v>99.929356612031995</v>
      </c>
      <c r="K60" s="10">
        <f t="shared" si="72"/>
        <v>3670.4206513879681</v>
      </c>
      <c r="L60" s="12">
        <f t="shared" si="73"/>
        <v>3670.4206513879681</v>
      </c>
      <c r="N60" s="11">
        <f t="shared" si="3"/>
        <v>3670.4206513879681</v>
      </c>
      <c r="O60" s="6">
        <f>N60*0.026504</f>
        <v>97.280828944386698</v>
      </c>
      <c r="P60" s="10">
        <f t="shared" si="4"/>
        <v>3573.1398224435816</v>
      </c>
      <c r="Q60" s="10">
        <f t="shared" si="74"/>
        <v>3572.2172456755861</v>
      </c>
      <c r="S60" s="11">
        <f t="shared" si="5"/>
        <v>3572.2172456755861</v>
      </c>
      <c r="T60" s="6">
        <f>S60*0.026504</f>
        <v>94.678045879385735</v>
      </c>
      <c r="U60" s="10">
        <f t="shared" si="6"/>
        <v>3477.5391997962006</v>
      </c>
      <c r="V60" s="12">
        <f t="shared" si="75"/>
        <v>3477.5391997962006</v>
      </c>
      <c r="X60" s="11">
        <f t="shared" si="7"/>
        <v>3477.5391997962006</v>
      </c>
      <c r="Y60" s="6">
        <f>X60*0.026504</f>
        <v>92.168698951398497</v>
      </c>
      <c r="Z60" s="10">
        <f t="shared" si="8"/>
        <v>3385.3705008448019</v>
      </c>
      <c r="AA60" s="10">
        <f t="shared" si="76"/>
        <v>3190.1715813569353</v>
      </c>
      <c r="AC60" s="11">
        <f t="shared" si="9"/>
        <v>3190.1715813569353</v>
      </c>
      <c r="AD60" s="6">
        <f>AC60*0.026504</f>
        <v>84.552307592284208</v>
      </c>
      <c r="AE60" s="10">
        <f t="shared" si="10"/>
        <v>3105.6192737646511</v>
      </c>
      <c r="AF60" s="1">
        <f t="shared" si="77"/>
        <v>3138.0792696049575</v>
      </c>
      <c r="AH60" s="11">
        <f t="shared" si="11"/>
        <v>3138.0792696049575</v>
      </c>
      <c r="AI60" s="6">
        <f>AH60*0.026504</f>
        <v>83.171652961609794</v>
      </c>
      <c r="AJ60" s="10">
        <f t="shared" si="12"/>
        <v>3054.9076166433479</v>
      </c>
      <c r="AK60" s="10">
        <f t="shared" si="78"/>
        <v>3086.8375732115778</v>
      </c>
      <c r="AM60" s="11">
        <f t="shared" si="13"/>
        <v>3086.8375732115778</v>
      </c>
      <c r="AN60" s="6">
        <f>AM60*0.026504</f>
        <v>81.813543040399651</v>
      </c>
      <c r="AO60" s="10">
        <f t="shared" si="14"/>
        <v>3005.0240301711783</v>
      </c>
      <c r="AP60" s="4">
        <f t="shared" si="79"/>
        <v>3036.4326024786064</v>
      </c>
      <c r="AR60" s="11">
        <f t="shared" si="15"/>
        <v>3036.4326024786064</v>
      </c>
      <c r="AS60" s="6">
        <f>AR60*0.026504</f>
        <v>80.477609696092983</v>
      </c>
      <c r="AT60" s="10">
        <f t="shared" si="16"/>
        <v>2955.9549927825133</v>
      </c>
      <c r="AU60" s="10">
        <f t="shared" si="80"/>
        <v>2986.8506945127333</v>
      </c>
      <c r="AW60" s="11">
        <f t="shared" si="17"/>
        <v>2986.8506945127333</v>
      </c>
      <c r="AX60" s="6">
        <f>AW60*0.026504</f>
        <v>79.163490807365477</v>
      </c>
      <c r="AY60" s="10">
        <f t="shared" si="18"/>
        <v>2907.6872037053677</v>
      </c>
      <c r="AZ60" s="1">
        <f t="shared" si="81"/>
        <v>2724.8875175851508</v>
      </c>
      <c r="BB60" s="11">
        <f t="shared" si="19"/>
        <v>2724.8875175851508</v>
      </c>
      <c r="BC60" s="6">
        <f>BB60*0.026504</f>
        <v>72.220418766076833</v>
      </c>
      <c r="BD60" s="10">
        <f t="shared" si="20"/>
        <v>2652.667098819074</v>
      </c>
      <c r="BE60" s="1">
        <f t="shared" si="82"/>
        <v>2735.9087859171309</v>
      </c>
      <c r="BG60" s="11">
        <f t="shared" si="21"/>
        <v>2735.9087859171309</v>
      </c>
      <c r="BH60" s="6">
        <f>BG60*0.026504</f>
        <v>72.51252646194763</v>
      </c>
      <c r="BI60" s="10">
        <f t="shared" si="22"/>
        <v>2663.3962594551831</v>
      </c>
      <c r="BJ60" s="1">
        <f t="shared" si="83"/>
        <v>2747.6303320056222</v>
      </c>
      <c r="BL60" s="11">
        <f t="shared" si="23"/>
        <v>2747.6303320056222</v>
      </c>
      <c r="BM60" s="6">
        <f>BL60*0.026504</f>
        <v>72.823194319477011</v>
      </c>
      <c r="BN60" s="10">
        <f t="shared" si="24"/>
        <v>2674.8071376861453</v>
      </c>
      <c r="BO60" s="1">
        <f t="shared" si="84"/>
        <v>2759.2344750884909</v>
      </c>
      <c r="BQ60" s="11">
        <f t="shared" si="25"/>
        <v>2759.2344750884909</v>
      </c>
      <c r="BR60" s="6">
        <f>BQ60*0.026504</f>
        <v>73.130750527745363</v>
      </c>
      <c r="BS60" s="10">
        <f t="shared" si="26"/>
        <v>2686.1037245607454</v>
      </c>
      <c r="BT60" s="1">
        <f t="shared" si="85"/>
        <v>2786.8801155884389</v>
      </c>
      <c r="BV60" s="11">
        <f t="shared" si="27"/>
        <v>2786.8801155884389</v>
      </c>
      <c r="BW60" s="6">
        <f>BV60*0.026504</f>
        <v>73.86347058355598</v>
      </c>
      <c r="BX60" s="10">
        <f t="shared" si="28"/>
        <v>2713.0166450048828</v>
      </c>
      <c r="BY60" s="1">
        <f t="shared" si="86"/>
        <v>1809.5923336098247</v>
      </c>
      <c r="CA60" s="11">
        <f t="shared" si="29"/>
        <v>1809.5923336098247</v>
      </c>
      <c r="CB60" s="6">
        <f>CA60*0.026504</f>
        <v>47.961435209994789</v>
      </c>
      <c r="CC60" s="10">
        <f t="shared" si="30"/>
        <v>1761.6308983998299</v>
      </c>
      <c r="CD60" s="1">
        <f t="shared" si="87"/>
        <v>1809.9848462907851</v>
      </c>
      <c r="CF60" s="11">
        <f t="shared" si="31"/>
        <v>1809.9848462907851</v>
      </c>
      <c r="CG60" s="6">
        <f>CF60*0.026504</f>
        <v>47.971838366090964</v>
      </c>
      <c r="CH60" s="10">
        <f t="shared" si="32"/>
        <v>1762.0130079246942</v>
      </c>
      <c r="CI60" s="1">
        <f t="shared" si="88"/>
        <v>1810.3747420897009</v>
      </c>
      <c r="CK60" s="11">
        <f t="shared" si="33"/>
        <v>1810.3747420897009</v>
      </c>
      <c r="CL60" s="6">
        <f>CK60*0.026504</f>
        <v>47.982172164345435</v>
      </c>
      <c r="CM60" s="10">
        <f t="shared" si="34"/>
        <v>1762.3925699253555</v>
      </c>
      <c r="CN60" s="1">
        <f t="shared" si="89"/>
        <v>1810.7620384533252</v>
      </c>
      <c r="CP60" s="11">
        <f t="shared" si="35"/>
        <v>1810.7620384533252</v>
      </c>
      <c r="CQ60" s="6">
        <f>CP60*0.026504</f>
        <v>47.992437067166932</v>
      </c>
      <c r="CR60" s="10">
        <f t="shared" si="36"/>
        <v>1762.7696013861582</v>
      </c>
      <c r="CS60" s="1">
        <f t="shared" si="90"/>
        <v>1811.9074313526708</v>
      </c>
      <c r="CU60" s="11">
        <f t="shared" si="37"/>
        <v>1811.9074313526708</v>
      </c>
      <c r="CV60" s="6">
        <f>CU60*0.026504</f>
        <v>48.022794560571185</v>
      </c>
      <c r="CW60" s="10">
        <f t="shared" si="38"/>
        <v>1763.8846367920996</v>
      </c>
      <c r="CX60" s="1">
        <f t="shared" si="91"/>
        <v>1288.1055979830962</v>
      </c>
      <c r="CZ60" s="11">
        <f t="shared" si="39"/>
        <v>1288.1055979830962</v>
      </c>
      <c r="DA60" s="6">
        <f>CZ60*0.026504</f>
        <v>34.139950768943983</v>
      </c>
      <c r="DB60" s="10">
        <f t="shared" si="40"/>
        <v>1253.9656472141523</v>
      </c>
      <c r="DC60" s="1">
        <f t="shared" si="92"/>
        <v>1294.4708928196051</v>
      </c>
      <c r="DE60" s="11">
        <f t="shared" si="93"/>
        <v>1294.4708928196051</v>
      </c>
      <c r="DF60" s="6">
        <f>DE60*0.026504</f>
        <v>34.308656543290816</v>
      </c>
      <c r="DG60" s="10">
        <f t="shared" si="94"/>
        <v>1260.1622362763142</v>
      </c>
      <c r="DH60" s="1">
        <f t="shared" si="95"/>
        <v>1300.8104082120265</v>
      </c>
      <c r="DJ60" s="11">
        <f t="shared" si="41"/>
        <v>1300.8104082120265</v>
      </c>
      <c r="DK60" s="6">
        <f>DJ60*0.026504</f>
        <v>34.476679059251552</v>
      </c>
      <c r="DL60" s="10">
        <f t="shared" si="42"/>
        <v>1266.3337291527748</v>
      </c>
      <c r="DM60" s="1">
        <f t="shared" si="96"/>
        <v>1306.3758182602446</v>
      </c>
      <c r="DO60" s="11">
        <f t="shared" si="43"/>
        <v>1306.3758182602446</v>
      </c>
      <c r="DP60" s="6">
        <f>DO60*0.026504</f>
        <v>34.624184687169524</v>
      </c>
      <c r="DQ60" s="10">
        <f t="shared" si="44"/>
        <v>1271.7516335730752</v>
      </c>
      <c r="DR60" s="1">
        <f t="shared" si="97"/>
        <v>1317.6784372850168</v>
      </c>
      <c r="DT60" s="11">
        <f t="shared" si="45"/>
        <v>1317.6784372850168</v>
      </c>
      <c r="DU60" s="6">
        <f>DT60*0.026504</f>
        <v>34.923749301802083</v>
      </c>
      <c r="DV60" s="10">
        <f t="shared" si="46"/>
        <v>1282.7546879832148</v>
      </c>
      <c r="DW60" s="1">
        <f t="shared" si="98"/>
        <v>928.80001831038612</v>
      </c>
      <c r="DY60" s="11">
        <f t="shared" si="47"/>
        <v>928.80001831038612</v>
      </c>
      <c r="DZ60" s="6">
        <f>DY60*0.026504</f>
        <v>24.616915685298473</v>
      </c>
      <c r="EA60" s="10">
        <f t="shared" si="48"/>
        <v>904.1831026250876</v>
      </c>
      <c r="EB60" s="1">
        <f t="shared" si="99"/>
        <v>942.40121412449162</v>
      </c>
      <c r="ED60" s="11">
        <f t="shared" si="49"/>
        <v>942.40121412449162</v>
      </c>
      <c r="EE60" s="6">
        <f>ED60*0.026504</f>
        <v>24.977401779155525</v>
      </c>
      <c r="EF60" s="10">
        <f t="shared" si="50"/>
        <v>917.42381234533605</v>
      </c>
      <c r="EG60" s="1">
        <f t="shared" si="100"/>
        <v>955.22704849111381</v>
      </c>
      <c r="EI60" s="11">
        <f t="shared" si="51"/>
        <v>955.22704849111381</v>
      </c>
      <c r="EJ60" s="6">
        <f>EI60*0.026504</f>
        <v>25.317337693208479</v>
      </c>
      <c r="EK60" s="10">
        <f t="shared" si="52"/>
        <v>929.90971079790529</v>
      </c>
      <c r="EL60" s="1">
        <f t="shared" si="101"/>
        <v>968.75860908069365</v>
      </c>
      <c r="EN60" s="11">
        <f t="shared" si="53"/>
        <v>968.75860908069365</v>
      </c>
      <c r="EO60" s="6">
        <f>EN60*0.026504</f>
        <v>25.675978175074704</v>
      </c>
      <c r="EP60" s="10">
        <f t="shared" si="54"/>
        <v>943.082630905619</v>
      </c>
      <c r="EQ60" s="1">
        <f t="shared" si="102"/>
        <v>982.25451400811926</v>
      </c>
      <c r="ES60" s="11">
        <f t="shared" si="55"/>
        <v>982.25451400811926</v>
      </c>
      <c r="ET60" s="6">
        <f>ES60*0.026504</f>
        <v>26.033673639271193</v>
      </c>
      <c r="EU60" s="10">
        <f t="shared" si="56"/>
        <v>956.22084036884803</v>
      </c>
      <c r="EV60" s="1">
        <f t="shared" si="103"/>
        <v>683.3210389819053</v>
      </c>
      <c r="EX60" s="11">
        <f t="shared" si="57"/>
        <v>683.3210389819053</v>
      </c>
      <c r="EY60" s="6">
        <f>EX60*0.026504</f>
        <v>18.110740817176417</v>
      </c>
      <c r="EZ60" s="10">
        <f t="shared" si="58"/>
        <v>665.2102981647289</v>
      </c>
      <c r="FA60" s="1">
        <f t="shared" si="104"/>
        <v>697.73892297808572</v>
      </c>
      <c r="FC60" s="11">
        <f t="shared" si="59"/>
        <v>697.73892297808572</v>
      </c>
      <c r="FD60" s="6">
        <f>FC60*0.026504</f>
        <v>18.492872414611185</v>
      </c>
      <c r="FE60" s="10">
        <f t="shared" si="60"/>
        <v>679.24605056347457</v>
      </c>
      <c r="FF60" s="1">
        <f t="shared" si="105"/>
        <v>711.39827345892957</v>
      </c>
      <c r="FH60" s="11">
        <f t="shared" si="61"/>
        <v>711.39827345892957</v>
      </c>
      <c r="FI60" s="6">
        <f>FH60*0.026504</f>
        <v>18.854899839755468</v>
      </c>
      <c r="FJ60" s="10">
        <f t="shared" si="62"/>
        <v>692.54337361917408</v>
      </c>
      <c r="FK60" s="1">
        <f t="shared" si="106"/>
        <v>725.76351264046559</v>
      </c>
      <c r="FM60" s="11">
        <f t="shared" si="63"/>
        <v>725.76351264046559</v>
      </c>
      <c r="FN60" s="6">
        <f>FM60*0.026504</f>
        <v>19.235636139022901</v>
      </c>
      <c r="FO60" s="10">
        <f t="shared" si="64"/>
        <v>706.52787650144273</v>
      </c>
      <c r="FP60" s="1">
        <f t="shared" si="107"/>
        <v>736.83551723512107</v>
      </c>
      <c r="FR60" s="11">
        <f t="shared" si="65"/>
        <v>736.83551723512107</v>
      </c>
      <c r="FS60" s="6">
        <f>FR60*0.026504</f>
        <v>19.529088548799649</v>
      </c>
      <c r="FT60" s="10">
        <f t="shared" si="66"/>
        <v>717.3064286863214</v>
      </c>
      <c r="FU60" s="1">
        <f t="shared" si="108"/>
        <v>706.50936987432533</v>
      </c>
      <c r="FW60" s="11">
        <f t="shared" si="67"/>
        <v>706.50936987432533</v>
      </c>
      <c r="FX60" s="6">
        <f>FW60*0.026504</f>
        <v>18.725324339149118</v>
      </c>
      <c r="FY60" s="10">
        <f t="shared" si="68"/>
        <v>687.78404553517623</v>
      </c>
      <c r="FZ60" s="1">
        <f t="shared" si="109"/>
        <v>716.98053036564477</v>
      </c>
      <c r="GB60" s="11">
        <f t="shared" si="69"/>
        <v>716.98053036564477</v>
      </c>
      <c r="GC60" s="6">
        <f>GB60*0.026504</f>
        <v>19.002851976811048</v>
      </c>
      <c r="GD60" s="10">
        <f t="shared" si="70"/>
        <v>697.97767838883374</v>
      </c>
      <c r="GE60" s="1">
        <f t="shared" si="110"/>
        <v>728.1642882640532</v>
      </c>
    </row>
    <row r="61" spans="1:187" x14ac:dyDescent="0.3">
      <c r="A61">
        <v>75</v>
      </c>
      <c r="B61">
        <v>2222</v>
      </c>
      <c r="D61">
        <f t="shared" si="0"/>
        <v>2222</v>
      </c>
      <c r="E61" s="7">
        <f>D61*0.044924</f>
        <v>99.821128000000002</v>
      </c>
      <c r="F61" s="9">
        <f t="shared" si="1"/>
        <v>2122.178872</v>
      </c>
      <c r="G61" s="4">
        <f t="shared" si="71"/>
        <v>3770.3500079999999</v>
      </c>
      <c r="I61" s="11">
        <f t="shared" si="2"/>
        <v>3770.3500079999999</v>
      </c>
      <c r="J61" s="7">
        <f>I61*0.044924</f>
        <v>169.379203759392</v>
      </c>
      <c r="K61" s="10">
        <f t="shared" si="72"/>
        <v>3600.9708042406078</v>
      </c>
      <c r="L61" s="12">
        <f t="shared" si="73"/>
        <v>3670.4206513879681</v>
      </c>
      <c r="N61" s="11">
        <f t="shared" si="3"/>
        <v>3670.4206513879681</v>
      </c>
      <c r="O61" s="7">
        <f>N61*0.044924</f>
        <v>164.88997734295307</v>
      </c>
      <c r="P61" s="10">
        <f t="shared" si="4"/>
        <v>3505.5306740450151</v>
      </c>
      <c r="Q61" s="10">
        <f t="shared" si="74"/>
        <v>3573.1398224435816</v>
      </c>
      <c r="S61" s="11">
        <f t="shared" si="5"/>
        <v>3573.1398224435816</v>
      </c>
      <c r="T61" s="7">
        <f>S61*0.044924</f>
        <v>160.51973338345545</v>
      </c>
      <c r="U61" s="10">
        <f t="shared" si="6"/>
        <v>3412.6200890601262</v>
      </c>
      <c r="V61" s="12">
        <f t="shared" si="75"/>
        <v>3477.5391997962006</v>
      </c>
      <c r="X61" s="11">
        <f t="shared" si="7"/>
        <v>3477.5391997962006</v>
      </c>
      <c r="Y61" s="7">
        <f>X61*0.044924</f>
        <v>156.2249710116445</v>
      </c>
      <c r="Z61" s="10">
        <f t="shared" si="8"/>
        <v>3321.3142287845562</v>
      </c>
      <c r="AA61" s="10">
        <f t="shared" si="76"/>
        <v>3385.3705008448019</v>
      </c>
      <c r="AC61" s="11">
        <f t="shared" si="9"/>
        <v>3385.3705008448019</v>
      </c>
      <c r="AD61" s="7">
        <f>AC61*0.044924</f>
        <v>152.08438437995187</v>
      </c>
      <c r="AE61" s="10">
        <f t="shared" si="10"/>
        <v>3233.2861164648502</v>
      </c>
      <c r="AF61" s="1">
        <f t="shared" si="77"/>
        <v>3105.6192737646511</v>
      </c>
      <c r="AH61" s="11">
        <f t="shared" si="11"/>
        <v>3105.6192737646511</v>
      </c>
      <c r="AI61" s="7">
        <f>AH61*0.044924</f>
        <v>139.51684025460318</v>
      </c>
      <c r="AJ61" s="10">
        <f t="shared" si="12"/>
        <v>2966.1024335100478</v>
      </c>
      <c r="AK61" s="10">
        <f t="shared" si="78"/>
        <v>3054.9076166433479</v>
      </c>
      <c r="AM61" s="11">
        <f t="shared" si="13"/>
        <v>3054.9076166433479</v>
      </c>
      <c r="AN61" s="7">
        <f>AM61*0.044924</f>
        <v>137.23866977008575</v>
      </c>
      <c r="AO61" s="10">
        <f t="shared" si="14"/>
        <v>2917.668946873262</v>
      </c>
      <c r="AP61" s="4">
        <f>AO60</f>
        <v>3005.0240301711783</v>
      </c>
      <c r="AR61" s="11">
        <f t="shared" si="15"/>
        <v>3005.0240301711783</v>
      </c>
      <c r="AS61" s="7">
        <f>AR61*0.044924</f>
        <v>134.99769953141001</v>
      </c>
      <c r="AT61" s="10">
        <f t="shared" si="16"/>
        <v>2870.0263306397683</v>
      </c>
      <c r="AU61" s="10">
        <f t="shared" si="80"/>
        <v>2955.9549927825133</v>
      </c>
      <c r="AW61" s="11">
        <f t="shared" si="17"/>
        <v>2955.9549927825133</v>
      </c>
      <c r="AX61" s="7">
        <f>AW61*0.044924</f>
        <v>132.79332209576162</v>
      </c>
      <c r="AY61" s="10">
        <f t="shared" si="18"/>
        <v>2823.1616706867517</v>
      </c>
      <c r="AZ61" s="1">
        <f t="shared" si="81"/>
        <v>2907.6872037053677</v>
      </c>
      <c r="BB61" s="11">
        <f t="shared" si="19"/>
        <v>2907.6872037053677</v>
      </c>
      <c r="BC61" s="7">
        <f>BB61*0.044924</f>
        <v>130.62493993925995</v>
      </c>
      <c r="BD61" s="10">
        <f t="shared" si="20"/>
        <v>2777.0622637661077</v>
      </c>
      <c r="BE61" s="1">
        <f t="shared" si="82"/>
        <v>2652.667098819074</v>
      </c>
      <c r="BG61" s="11">
        <f t="shared" si="21"/>
        <v>2652.667098819074</v>
      </c>
      <c r="BH61" s="7">
        <f>BG61*0.044924</f>
        <v>119.16841674734808</v>
      </c>
      <c r="BI61" s="10">
        <f t="shared" si="22"/>
        <v>2533.4986820717259</v>
      </c>
      <c r="BJ61" s="1">
        <f t="shared" si="83"/>
        <v>2663.3962594551831</v>
      </c>
      <c r="BL61" s="11">
        <f t="shared" si="23"/>
        <v>2663.3962594551831</v>
      </c>
      <c r="BM61" s="7">
        <f>BL61*0.044924</f>
        <v>119.65041355976464</v>
      </c>
      <c r="BN61" s="10">
        <f t="shared" si="24"/>
        <v>2543.7458458954184</v>
      </c>
      <c r="BO61" s="1">
        <f t="shared" si="84"/>
        <v>2674.8071376861453</v>
      </c>
      <c r="BQ61" s="11">
        <f t="shared" si="25"/>
        <v>2674.8071376861453</v>
      </c>
      <c r="BR61" s="7">
        <f>BQ61*0.044924</f>
        <v>120.1630358534124</v>
      </c>
      <c r="BS61" s="10">
        <f t="shared" si="26"/>
        <v>2554.6441018327328</v>
      </c>
      <c r="BT61" s="1">
        <f t="shared" si="85"/>
        <v>2686.1037245607454</v>
      </c>
      <c r="BV61" s="11">
        <f t="shared" si="27"/>
        <v>2686.1037245607454</v>
      </c>
      <c r="BW61" s="7">
        <f>BV61*0.044924</f>
        <v>120.67052372216692</v>
      </c>
      <c r="BX61" s="10">
        <f t="shared" si="28"/>
        <v>2565.4332008385786</v>
      </c>
      <c r="BY61" s="1">
        <f t="shared" si="86"/>
        <v>2713.0166450048828</v>
      </c>
      <c r="CA61" s="11">
        <f t="shared" si="29"/>
        <v>2713.0166450048828</v>
      </c>
      <c r="CB61" s="7">
        <f>CA61*0.044924</f>
        <v>121.87955976019936</v>
      </c>
      <c r="CC61" s="10">
        <f t="shared" si="30"/>
        <v>2591.1370852446835</v>
      </c>
      <c r="CD61" s="1">
        <f t="shared" si="87"/>
        <v>1761.6308983998299</v>
      </c>
      <c r="CF61" s="11">
        <f t="shared" si="31"/>
        <v>1761.6308983998299</v>
      </c>
      <c r="CG61" s="7">
        <f>CF61*0.044924</f>
        <v>79.139506479713958</v>
      </c>
      <c r="CH61" s="10">
        <f t="shared" si="32"/>
        <v>1682.491391920116</v>
      </c>
      <c r="CI61" s="1">
        <f t="shared" si="88"/>
        <v>1762.0130079246942</v>
      </c>
      <c r="CK61" s="11">
        <f t="shared" si="33"/>
        <v>1762.0130079246942</v>
      </c>
      <c r="CL61" s="7">
        <f>CK61*0.044924</f>
        <v>79.156672368008955</v>
      </c>
      <c r="CM61" s="10">
        <f t="shared" si="34"/>
        <v>1682.8563355566853</v>
      </c>
      <c r="CN61" s="1">
        <f t="shared" si="89"/>
        <v>1762.3925699253555</v>
      </c>
      <c r="CP61" s="11">
        <f t="shared" si="35"/>
        <v>1762.3925699253555</v>
      </c>
      <c r="CQ61" s="7">
        <f>CP61*0.044924</f>
        <v>79.173723811326667</v>
      </c>
      <c r="CR61" s="10">
        <f t="shared" si="36"/>
        <v>1683.2188461140288</v>
      </c>
      <c r="CS61" s="1">
        <f t="shared" si="90"/>
        <v>1762.7696013861582</v>
      </c>
      <c r="CU61" s="11">
        <f t="shared" si="37"/>
        <v>1762.7696013861582</v>
      </c>
      <c r="CV61" s="7">
        <f>CU61*0.044924</f>
        <v>79.190661572671772</v>
      </c>
      <c r="CW61" s="10">
        <f t="shared" si="38"/>
        <v>1683.5789398134864</v>
      </c>
      <c r="CX61" s="1">
        <f t="shared" si="91"/>
        <v>1763.8846367920996</v>
      </c>
      <c r="CZ61" s="11">
        <f t="shared" si="39"/>
        <v>1763.8846367920996</v>
      </c>
      <c r="DA61" s="7">
        <f>CZ61*0.044924</f>
        <v>79.240753423248279</v>
      </c>
      <c r="DB61" s="10">
        <f t="shared" si="40"/>
        <v>1684.6438833688514</v>
      </c>
      <c r="DC61" s="1">
        <f t="shared" si="92"/>
        <v>1253.9656472141523</v>
      </c>
      <c r="DE61" s="11">
        <f t="shared" si="93"/>
        <v>1253.9656472141523</v>
      </c>
      <c r="DF61" s="7">
        <f>DE61*0.044924</f>
        <v>56.333152735448579</v>
      </c>
      <c r="DG61" s="10">
        <f t="shared" si="94"/>
        <v>1197.6324944787038</v>
      </c>
      <c r="DH61" s="1">
        <f t="shared" si="95"/>
        <v>1260.1622362763142</v>
      </c>
      <c r="DJ61" s="11">
        <f t="shared" si="41"/>
        <v>1260.1622362763142</v>
      </c>
      <c r="DK61" s="7">
        <f>DJ61*0.044924</f>
        <v>56.611528302477133</v>
      </c>
      <c r="DL61" s="10">
        <f t="shared" si="42"/>
        <v>1203.550707973837</v>
      </c>
      <c r="DM61" s="1">
        <f t="shared" si="96"/>
        <v>1266.3337291527748</v>
      </c>
      <c r="DO61" s="11">
        <f t="shared" si="43"/>
        <v>1266.3337291527748</v>
      </c>
      <c r="DP61" s="7">
        <f>DO61*0.044924</f>
        <v>56.888776448459254</v>
      </c>
      <c r="DQ61" s="10">
        <f t="shared" si="44"/>
        <v>1209.4449527043155</v>
      </c>
      <c r="DR61" s="1">
        <f t="shared" si="97"/>
        <v>1271.7516335730752</v>
      </c>
      <c r="DT61" s="11">
        <f t="shared" si="45"/>
        <v>1271.7516335730752</v>
      </c>
      <c r="DU61" s="7">
        <f>DT61*0.044924</f>
        <v>57.13217038663683</v>
      </c>
      <c r="DV61" s="10">
        <f t="shared" si="46"/>
        <v>1214.6194631864385</v>
      </c>
      <c r="DW61" s="1">
        <f t="shared" si="98"/>
        <v>1282.7546879832148</v>
      </c>
      <c r="DY61" s="11">
        <f t="shared" si="47"/>
        <v>1282.7546879832148</v>
      </c>
      <c r="DZ61" s="7">
        <f>DY61*0.044924</f>
        <v>57.626471602957942</v>
      </c>
      <c r="EA61" s="10">
        <f t="shared" si="48"/>
        <v>1225.1282163802568</v>
      </c>
      <c r="EB61" s="1">
        <f t="shared" si="99"/>
        <v>904.1831026250876</v>
      </c>
      <c r="ED61" s="11">
        <f t="shared" si="49"/>
        <v>904.1831026250876</v>
      </c>
      <c r="EE61" s="7">
        <f>ED61*0.044924</f>
        <v>40.619521702329436</v>
      </c>
      <c r="EF61" s="10">
        <f t="shared" si="50"/>
        <v>863.56358092275821</v>
      </c>
      <c r="EG61" s="1">
        <f t="shared" si="100"/>
        <v>917.42381234533605</v>
      </c>
      <c r="EI61" s="11">
        <f t="shared" si="51"/>
        <v>917.42381234533605</v>
      </c>
      <c r="EJ61" s="7">
        <f>EI61*0.044924</f>
        <v>41.214347345801876</v>
      </c>
      <c r="EK61" s="10">
        <f t="shared" si="52"/>
        <v>876.20946499953413</v>
      </c>
      <c r="EL61" s="1">
        <f t="shared" si="101"/>
        <v>929.90971079790529</v>
      </c>
      <c r="EN61" s="11">
        <f t="shared" si="53"/>
        <v>929.90971079790529</v>
      </c>
      <c r="EO61" s="7">
        <f>EN61*0.044924</f>
        <v>41.775263847885093</v>
      </c>
      <c r="EP61" s="10">
        <f t="shared" si="54"/>
        <v>888.13444695002022</v>
      </c>
      <c r="EQ61" s="1">
        <f t="shared" si="102"/>
        <v>943.082630905619</v>
      </c>
      <c r="ES61" s="11">
        <f t="shared" si="55"/>
        <v>943.082630905619</v>
      </c>
      <c r="ET61" s="7">
        <f>ES61*0.044924</f>
        <v>42.367044110804024</v>
      </c>
      <c r="EU61" s="10">
        <f t="shared" si="56"/>
        <v>900.71558679481495</v>
      </c>
      <c r="EV61" s="1">
        <f t="shared" si="103"/>
        <v>956.22084036884803</v>
      </c>
      <c r="EX61" s="11">
        <f t="shared" si="57"/>
        <v>956.22084036884803</v>
      </c>
      <c r="EY61" s="7">
        <f>EX61*0.044924</f>
        <v>42.957265032730128</v>
      </c>
      <c r="EZ61" s="10">
        <f t="shared" si="58"/>
        <v>913.26357533611792</v>
      </c>
      <c r="FA61" s="1">
        <f t="shared" si="104"/>
        <v>665.2102981647289</v>
      </c>
      <c r="FC61" s="11">
        <f t="shared" si="59"/>
        <v>665.2102981647289</v>
      </c>
      <c r="FD61" s="7">
        <f>FC61*0.044924</f>
        <v>29.883907434752281</v>
      </c>
      <c r="FE61" s="10">
        <f t="shared" si="60"/>
        <v>635.32639072997665</v>
      </c>
      <c r="FF61" s="1">
        <f t="shared" si="105"/>
        <v>679.24605056347457</v>
      </c>
      <c r="FH61" s="11">
        <f t="shared" si="61"/>
        <v>679.24605056347457</v>
      </c>
      <c r="FI61" s="7">
        <f>FH61*0.044924</f>
        <v>30.514449575513531</v>
      </c>
      <c r="FJ61" s="10">
        <f t="shared" si="62"/>
        <v>648.73160098796109</v>
      </c>
      <c r="FK61" s="1">
        <f t="shared" si="106"/>
        <v>692.54337361917408</v>
      </c>
      <c r="FM61" s="11">
        <f t="shared" si="63"/>
        <v>692.54337361917408</v>
      </c>
      <c r="FN61" s="7">
        <f>FM61*0.044924</f>
        <v>31.111818516467775</v>
      </c>
      <c r="FO61" s="10">
        <f t="shared" si="64"/>
        <v>661.43155510270628</v>
      </c>
      <c r="FP61" s="1">
        <f t="shared" si="107"/>
        <v>706.52787650144273</v>
      </c>
      <c r="FR61" s="11">
        <f t="shared" si="65"/>
        <v>706.52787650144273</v>
      </c>
      <c r="FS61" s="7">
        <f>FR61*0.044924</f>
        <v>31.740058323950812</v>
      </c>
      <c r="FT61" s="10">
        <f t="shared" si="66"/>
        <v>674.78781817749189</v>
      </c>
      <c r="FU61" s="1">
        <f t="shared" si="108"/>
        <v>717.3064286863214</v>
      </c>
      <c r="FW61" s="11">
        <f t="shared" si="67"/>
        <v>717.3064286863214</v>
      </c>
      <c r="FX61" s="7">
        <f>FW61*0.044924</f>
        <v>32.224274002304298</v>
      </c>
      <c r="FY61" s="10">
        <f t="shared" si="68"/>
        <v>685.08215468401704</v>
      </c>
      <c r="FZ61" s="1">
        <f t="shared" si="109"/>
        <v>687.78404553517623</v>
      </c>
      <c r="GB61" s="11">
        <f t="shared" si="69"/>
        <v>687.78404553517623</v>
      </c>
      <c r="GC61" s="7">
        <f>GB61*0.044924</f>
        <v>30.898010461622256</v>
      </c>
      <c r="GD61" s="10">
        <f t="shared" si="70"/>
        <v>656.88603507355401</v>
      </c>
      <c r="GE61" s="1">
        <f t="shared" si="110"/>
        <v>697.97767838883374</v>
      </c>
    </row>
    <row r="62" spans="1:187" x14ac:dyDescent="0.3">
      <c r="A62">
        <v>76</v>
      </c>
      <c r="B62">
        <v>2222</v>
      </c>
      <c r="D62">
        <f t="shared" si="0"/>
        <v>2222</v>
      </c>
      <c r="E62" s="7">
        <f>D62*0.044924</f>
        <v>99.821128000000002</v>
      </c>
      <c r="F62" s="9">
        <f t="shared" si="1"/>
        <v>2122.178872</v>
      </c>
      <c r="G62" s="4">
        <f t="shared" si="71"/>
        <v>2122.178872</v>
      </c>
      <c r="I62" s="11">
        <f t="shared" si="2"/>
        <v>2122.178872</v>
      </c>
      <c r="J62" s="7">
        <f>I62*0.044924</f>
        <v>95.336763645727999</v>
      </c>
      <c r="K62" s="10">
        <f t="shared" si="72"/>
        <v>2026.8421083542719</v>
      </c>
      <c r="L62" s="12">
        <f t="shared" si="73"/>
        <v>3600.9708042406078</v>
      </c>
      <c r="N62" s="11">
        <f t="shared" si="3"/>
        <v>3600.9708042406078</v>
      </c>
      <c r="O62" s="7">
        <f>N62*0.044924</f>
        <v>161.77001240970506</v>
      </c>
      <c r="P62" s="10">
        <f t="shared" si="4"/>
        <v>3439.2007918309027</v>
      </c>
      <c r="Q62" s="10">
        <f t="shared" si="74"/>
        <v>3505.5306740450151</v>
      </c>
      <c r="S62" s="11">
        <f t="shared" si="5"/>
        <v>3505.5306740450151</v>
      </c>
      <c r="T62" s="7">
        <f>S62*0.044924</f>
        <v>157.48246000079826</v>
      </c>
      <c r="U62" s="10">
        <f t="shared" si="6"/>
        <v>3348.0482140442168</v>
      </c>
      <c r="V62" s="12">
        <f t="shared" si="75"/>
        <v>3412.6200890601262</v>
      </c>
      <c r="X62" s="11">
        <f t="shared" si="7"/>
        <v>3412.6200890601262</v>
      </c>
      <c r="Y62" s="7">
        <f>X62*0.044924</f>
        <v>153.30854488093712</v>
      </c>
      <c r="Z62" s="10">
        <f t="shared" si="8"/>
        <v>3259.3115441791892</v>
      </c>
      <c r="AA62" s="10">
        <f t="shared" si="76"/>
        <v>3321.3142287845562</v>
      </c>
      <c r="AC62" s="11">
        <f t="shared" si="9"/>
        <v>3321.3142287845562</v>
      </c>
      <c r="AD62" s="7">
        <f>AC62*0.044924</f>
        <v>149.2067204139174</v>
      </c>
      <c r="AE62" s="10">
        <f t="shared" si="10"/>
        <v>3172.1075083706387</v>
      </c>
      <c r="AF62" s="1">
        <f t="shared" si="77"/>
        <v>3233.2861164648502</v>
      </c>
      <c r="AH62" s="11">
        <f t="shared" si="11"/>
        <v>3233.2861164648502</v>
      </c>
      <c r="AI62" s="7">
        <f>AH62*0.044924</f>
        <v>145.25214549606693</v>
      </c>
      <c r="AJ62" s="10">
        <f t="shared" si="12"/>
        <v>3088.0339709687833</v>
      </c>
      <c r="AK62" s="10">
        <f t="shared" si="78"/>
        <v>2966.1024335100478</v>
      </c>
      <c r="AM62" s="11">
        <f t="shared" si="13"/>
        <v>2966.1024335100478</v>
      </c>
      <c r="AN62" s="7">
        <f>AM62*0.044924</f>
        <v>133.24918572300538</v>
      </c>
      <c r="AO62" s="10">
        <f t="shared" si="14"/>
        <v>2832.8532477870426</v>
      </c>
      <c r="AP62" s="4">
        <f t="shared" si="79"/>
        <v>2917.668946873262</v>
      </c>
      <c r="AR62" s="11">
        <f t="shared" si="15"/>
        <v>2917.668946873262</v>
      </c>
      <c r="AS62" s="7">
        <f>AR62*0.044924</f>
        <v>131.07335976933442</v>
      </c>
      <c r="AT62" s="10">
        <f t="shared" si="16"/>
        <v>2786.5955871039278</v>
      </c>
      <c r="AU62" s="10">
        <f t="shared" si="80"/>
        <v>2870.0263306397683</v>
      </c>
      <c r="AW62" s="11">
        <f t="shared" si="17"/>
        <v>2870.0263306397683</v>
      </c>
      <c r="AX62" s="7">
        <f>AW62*0.044924</f>
        <v>128.93306287766094</v>
      </c>
      <c r="AY62" s="10">
        <f t="shared" si="18"/>
        <v>2741.0932677621072</v>
      </c>
      <c r="AZ62" s="1">
        <f t="shared" si="81"/>
        <v>2823.1616706867517</v>
      </c>
      <c r="BB62" s="11">
        <f t="shared" si="19"/>
        <v>2823.1616706867517</v>
      </c>
      <c r="BC62" s="7">
        <f>BB62*0.044924</f>
        <v>126.82771489393163</v>
      </c>
      <c r="BD62" s="10">
        <f t="shared" si="20"/>
        <v>2696.3339557928202</v>
      </c>
      <c r="BE62" s="1">
        <f t="shared" si="82"/>
        <v>2777.0622637661077</v>
      </c>
      <c r="BG62" s="11">
        <f t="shared" si="21"/>
        <v>2777.0622637661077</v>
      </c>
      <c r="BH62" s="7">
        <f>BG62*0.044924</f>
        <v>124.75674513742862</v>
      </c>
      <c r="BI62" s="10">
        <f t="shared" si="22"/>
        <v>2652.3055186286792</v>
      </c>
      <c r="BJ62" s="1">
        <f t="shared" si="83"/>
        <v>2533.4986820717259</v>
      </c>
      <c r="BL62" s="11">
        <f t="shared" si="23"/>
        <v>2533.4986820717259</v>
      </c>
      <c r="BM62" s="7">
        <f>BL62*0.044924</f>
        <v>113.81489479339021</v>
      </c>
      <c r="BN62" s="10">
        <f t="shared" si="24"/>
        <v>2419.6837872783358</v>
      </c>
      <c r="BO62" s="1">
        <f t="shared" si="84"/>
        <v>2543.7458458954184</v>
      </c>
      <c r="BQ62" s="11">
        <f t="shared" si="25"/>
        <v>2543.7458458954184</v>
      </c>
      <c r="BR62" s="7">
        <f>BQ62*0.044924</f>
        <v>114.27523838100578</v>
      </c>
      <c r="BS62" s="10">
        <f t="shared" si="26"/>
        <v>2429.4706075144127</v>
      </c>
      <c r="BT62" s="1">
        <f t="shared" si="85"/>
        <v>2554.6441018327328</v>
      </c>
      <c r="BV62" s="11">
        <f t="shared" si="27"/>
        <v>2554.6441018327328</v>
      </c>
      <c r="BW62" s="7">
        <f>BV62*0.044924</f>
        <v>114.76483163073368</v>
      </c>
      <c r="BX62" s="10">
        <f t="shared" si="28"/>
        <v>2439.8792702019991</v>
      </c>
      <c r="BY62" s="1">
        <f t="shared" si="86"/>
        <v>2565.4332008385786</v>
      </c>
      <c r="CA62" s="11">
        <f t="shared" si="29"/>
        <v>2565.4332008385786</v>
      </c>
      <c r="CB62" s="7">
        <f>CA62*0.044924</f>
        <v>115.2495211144723</v>
      </c>
      <c r="CC62" s="10">
        <f t="shared" si="30"/>
        <v>2450.1836797241062</v>
      </c>
      <c r="CD62" s="1">
        <f t="shared" si="87"/>
        <v>2591.1370852446835</v>
      </c>
      <c r="CF62" s="11">
        <f t="shared" si="31"/>
        <v>2591.1370852446835</v>
      </c>
      <c r="CG62" s="7">
        <f>CF62*0.044924</f>
        <v>116.40424241753216</v>
      </c>
      <c r="CH62" s="10">
        <f t="shared" si="32"/>
        <v>2474.7328428271512</v>
      </c>
      <c r="CI62" s="1">
        <f t="shared" si="88"/>
        <v>1682.491391920116</v>
      </c>
      <c r="CK62" s="11">
        <f t="shared" si="33"/>
        <v>1682.491391920116</v>
      </c>
      <c r="CL62" s="7">
        <f>CK62*0.044924</f>
        <v>75.584243290619284</v>
      </c>
      <c r="CM62" s="10">
        <f t="shared" si="34"/>
        <v>1606.9071486294968</v>
      </c>
      <c r="CN62" s="1">
        <f t="shared" si="89"/>
        <v>1682.8563355566853</v>
      </c>
      <c r="CP62" s="11">
        <f t="shared" si="35"/>
        <v>1682.8563355566853</v>
      </c>
      <c r="CQ62" s="7">
        <f>CP62*0.044924</f>
        <v>75.600638018548523</v>
      </c>
      <c r="CR62" s="10">
        <f t="shared" si="36"/>
        <v>1607.2556975381367</v>
      </c>
      <c r="CS62" s="1">
        <f t="shared" si="90"/>
        <v>1683.2188461140288</v>
      </c>
      <c r="CU62" s="11">
        <f t="shared" si="37"/>
        <v>1683.2188461140288</v>
      </c>
      <c r="CV62" s="7">
        <f>CU62*0.044924</f>
        <v>75.616923442826632</v>
      </c>
      <c r="CW62" s="10">
        <f t="shared" si="38"/>
        <v>1607.6019226712021</v>
      </c>
      <c r="CX62" s="1">
        <f t="shared" si="91"/>
        <v>1683.5789398134864</v>
      </c>
      <c r="CZ62" s="11">
        <f t="shared" si="39"/>
        <v>1683.5789398134864</v>
      </c>
      <c r="DA62" s="7">
        <f>CZ62*0.044924</f>
        <v>75.633100292181055</v>
      </c>
      <c r="DB62" s="10">
        <f t="shared" si="40"/>
        <v>1607.9458395213053</v>
      </c>
      <c r="DC62" s="1">
        <f t="shared" si="92"/>
        <v>1684.6438833688514</v>
      </c>
      <c r="DE62" s="11">
        <f t="shared" si="93"/>
        <v>1684.6438833688514</v>
      </c>
      <c r="DF62" s="7">
        <f>DE62*0.044924</f>
        <v>75.68094181646228</v>
      </c>
      <c r="DG62" s="10">
        <f t="shared" si="94"/>
        <v>1608.9629415523891</v>
      </c>
      <c r="DH62" s="1">
        <f t="shared" si="95"/>
        <v>1197.6324944787038</v>
      </c>
      <c r="DJ62" s="11">
        <f t="shared" si="41"/>
        <v>1197.6324944787038</v>
      </c>
      <c r="DK62" s="7">
        <f>DJ62*0.044924</f>
        <v>53.80244218196129</v>
      </c>
      <c r="DL62" s="10">
        <f t="shared" si="42"/>
        <v>1143.8300522967425</v>
      </c>
      <c r="DM62" s="1">
        <f t="shared" si="96"/>
        <v>1203.550707973837</v>
      </c>
      <c r="DO62" s="11">
        <f t="shared" si="43"/>
        <v>1203.550707973837</v>
      </c>
      <c r="DP62" s="7">
        <f>DO62*0.044924</f>
        <v>54.068312005016651</v>
      </c>
      <c r="DQ62" s="10">
        <f t="shared" si="44"/>
        <v>1149.4823959688204</v>
      </c>
      <c r="DR62" s="1">
        <f t="shared" si="97"/>
        <v>1209.4449527043155</v>
      </c>
      <c r="DT62" s="11">
        <f t="shared" si="45"/>
        <v>1209.4449527043155</v>
      </c>
      <c r="DU62" s="7">
        <f>DT62*0.044924</f>
        <v>54.333105055288669</v>
      </c>
      <c r="DV62" s="10">
        <f t="shared" si="46"/>
        <v>1155.1118476490269</v>
      </c>
      <c r="DW62" s="1">
        <f t="shared" si="98"/>
        <v>1214.6194631864385</v>
      </c>
      <c r="DY62" s="11">
        <f t="shared" si="47"/>
        <v>1214.6194631864385</v>
      </c>
      <c r="DZ62" s="7">
        <f>DY62*0.044924</f>
        <v>54.565564764187556</v>
      </c>
      <c r="EA62" s="10">
        <f t="shared" si="48"/>
        <v>1160.053898422251</v>
      </c>
      <c r="EB62" s="1">
        <f t="shared" si="99"/>
        <v>1225.1282163802568</v>
      </c>
      <c r="ED62" s="11">
        <f t="shared" si="49"/>
        <v>1225.1282163802568</v>
      </c>
      <c r="EE62" s="7">
        <f>ED62*0.044924</f>
        <v>55.037659992666654</v>
      </c>
      <c r="EF62" s="10">
        <f t="shared" si="50"/>
        <v>1170.0905563875901</v>
      </c>
      <c r="EG62" s="1">
        <f t="shared" si="100"/>
        <v>863.56358092275821</v>
      </c>
      <c r="EI62" s="11">
        <f t="shared" si="51"/>
        <v>863.56358092275821</v>
      </c>
      <c r="EJ62" s="7">
        <f>EI62*0.044924</f>
        <v>38.794730309373989</v>
      </c>
      <c r="EK62" s="10">
        <f t="shared" si="52"/>
        <v>824.76885061338419</v>
      </c>
      <c r="EL62" s="1">
        <f t="shared" si="101"/>
        <v>876.20946499953413</v>
      </c>
      <c r="EN62" s="11">
        <f t="shared" si="53"/>
        <v>876.20946499953413</v>
      </c>
      <c r="EO62" s="7">
        <f>EN62*0.044924</f>
        <v>39.362834005639073</v>
      </c>
      <c r="EP62" s="10">
        <f t="shared" si="54"/>
        <v>836.84663099389502</v>
      </c>
      <c r="EQ62" s="1">
        <f t="shared" si="102"/>
        <v>888.13444695002022</v>
      </c>
      <c r="ES62" s="11">
        <f t="shared" si="55"/>
        <v>888.13444695002022</v>
      </c>
      <c r="ET62" s="7">
        <f>ES62*0.044924</f>
        <v>39.898551894782706</v>
      </c>
      <c r="EU62" s="10">
        <f t="shared" si="56"/>
        <v>848.23589505523751</v>
      </c>
      <c r="EV62" s="1">
        <f t="shared" si="103"/>
        <v>900.71558679481495</v>
      </c>
      <c r="EX62" s="11">
        <f t="shared" si="57"/>
        <v>900.71558679481495</v>
      </c>
      <c r="EY62" s="7">
        <f>EX62*0.044924</f>
        <v>40.463747021170263</v>
      </c>
      <c r="EZ62" s="10">
        <f t="shared" si="58"/>
        <v>860.25183977364463</v>
      </c>
      <c r="FA62" s="1">
        <f t="shared" si="104"/>
        <v>913.26357533611792</v>
      </c>
      <c r="FC62" s="11">
        <f t="shared" si="59"/>
        <v>913.26357533611792</v>
      </c>
      <c r="FD62" s="7">
        <f>FC62*0.044924</f>
        <v>41.027452858399762</v>
      </c>
      <c r="FE62" s="10">
        <f t="shared" si="60"/>
        <v>872.23612247771814</v>
      </c>
      <c r="FF62" s="1">
        <f t="shared" si="105"/>
        <v>635.32639072997665</v>
      </c>
      <c r="FH62" s="11">
        <f t="shared" si="61"/>
        <v>635.32639072997665</v>
      </c>
      <c r="FI62" s="7">
        <f>FH62*0.044924</f>
        <v>28.541402777153472</v>
      </c>
      <c r="FJ62" s="10">
        <f t="shared" si="62"/>
        <v>606.78498795282314</v>
      </c>
      <c r="FK62" s="1">
        <f t="shared" si="106"/>
        <v>648.73160098796109</v>
      </c>
      <c r="FM62" s="11">
        <f t="shared" si="63"/>
        <v>648.73160098796109</v>
      </c>
      <c r="FN62" s="7">
        <f>FM62*0.044924</f>
        <v>29.143618442783161</v>
      </c>
      <c r="FO62" s="10">
        <f t="shared" si="64"/>
        <v>619.58798254517797</v>
      </c>
      <c r="FP62" s="1">
        <f t="shared" si="107"/>
        <v>661.43155510270628</v>
      </c>
      <c r="FR62" s="11">
        <f t="shared" si="65"/>
        <v>661.43155510270628</v>
      </c>
      <c r="FS62" s="7">
        <f>FR62*0.044924</f>
        <v>29.714151181433976</v>
      </c>
      <c r="FT62" s="10">
        <f t="shared" si="66"/>
        <v>631.71740392127231</v>
      </c>
      <c r="FU62" s="1">
        <f t="shared" si="108"/>
        <v>674.78781817749189</v>
      </c>
      <c r="FW62" s="11">
        <f t="shared" si="67"/>
        <v>674.78781817749189</v>
      </c>
      <c r="FX62" s="7">
        <f>FW62*0.044924</f>
        <v>30.314167943805643</v>
      </c>
      <c r="FY62" s="10">
        <f t="shared" si="68"/>
        <v>644.47365023368627</v>
      </c>
      <c r="FZ62" s="1">
        <f t="shared" si="109"/>
        <v>685.08215468401704</v>
      </c>
      <c r="GB62" s="11">
        <f t="shared" si="69"/>
        <v>685.08215468401704</v>
      </c>
      <c r="GC62" s="7">
        <f>GB62*0.044924</f>
        <v>30.77663071702478</v>
      </c>
      <c r="GD62" s="10">
        <f t="shared" si="70"/>
        <v>654.30552396699227</v>
      </c>
      <c r="GE62" s="1">
        <f t="shared" si="110"/>
        <v>656.88603507355401</v>
      </c>
    </row>
    <row r="63" spans="1:187" x14ac:dyDescent="0.3">
      <c r="A63">
        <v>77</v>
      </c>
      <c r="B63">
        <v>2222</v>
      </c>
      <c r="D63">
        <f t="shared" si="0"/>
        <v>2222</v>
      </c>
      <c r="E63" s="7">
        <f>D63*0.044924</f>
        <v>99.821128000000002</v>
      </c>
      <c r="F63" s="9">
        <f t="shared" si="1"/>
        <v>2122.178872</v>
      </c>
      <c r="G63" s="4">
        <f t="shared" si="71"/>
        <v>2122.178872</v>
      </c>
      <c r="I63" s="11">
        <f t="shared" si="2"/>
        <v>2122.178872</v>
      </c>
      <c r="J63" s="7">
        <f>I63*0.044924</f>
        <v>95.336763645727999</v>
      </c>
      <c r="K63" s="10">
        <f t="shared" si="72"/>
        <v>2026.8421083542719</v>
      </c>
      <c r="L63" s="12">
        <f t="shared" si="73"/>
        <v>2026.8421083542719</v>
      </c>
      <c r="N63" s="11">
        <f t="shared" si="3"/>
        <v>2026.8421083542719</v>
      </c>
      <c r="O63" s="7">
        <f>N63*0.044924</f>
        <v>91.053854875707302</v>
      </c>
      <c r="P63" s="10">
        <f t="shared" si="4"/>
        <v>1935.7882534785647</v>
      </c>
      <c r="Q63" s="10">
        <f t="shared" si="74"/>
        <v>3439.2007918309027</v>
      </c>
      <c r="S63" s="11">
        <f t="shared" si="5"/>
        <v>3439.2007918309027</v>
      </c>
      <c r="T63" s="7">
        <f>S63*0.044924</f>
        <v>154.50265637221148</v>
      </c>
      <c r="U63" s="10">
        <f t="shared" si="6"/>
        <v>3284.6981354586915</v>
      </c>
      <c r="V63" s="12">
        <f t="shared" si="75"/>
        <v>3348.0482140442168</v>
      </c>
      <c r="X63" s="11">
        <f t="shared" si="7"/>
        <v>3348.0482140442168</v>
      </c>
      <c r="Y63" s="7">
        <f>X63*0.044924</f>
        <v>150.40771796772239</v>
      </c>
      <c r="Z63" s="10">
        <f t="shared" si="8"/>
        <v>3197.6404960764944</v>
      </c>
      <c r="AA63" s="10">
        <f t="shared" si="76"/>
        <v>3259.3115441791892</v>
      </c>
      <c r="AC63" s="11">
        <f t="shared" si="9"/>
        <v>3259.3115441791892</v>
      </c>
      <c r="AD63" s="7">
        <f>AC63*0.044924</f>
        <v>146.4213118107059</v>
      </c>
      <c r="AE63" s="10">
        <f t="shared" si="10"/>
        <v>3112.8902323684833</v>
      </c>
      <c r="AF63" s="1">
        <f t="shared" si="77"/>
        <v>3172.1075083706387</v>
      </c>
      <c r="AH63" s="11">
        <f t="shared" si="11"/>
        <v>3172.1075083706387</v>
      </c>
      <c r="AI63" s="7">
        <f>AH63*0.044924</f>
        <v>142.50375770604256</v>
      </c>
      <c r="AJ63" s="10">
        <f t="shared" si="12"/>
        <v>3029.6037506645962</v>
      </c>
      <c r="AK63" s="10">
        <f t="shared" si="78"/>
        <v>3088.0339709687833</v>
      </c>
      <c r="AM63" s="11">
        <f t="shared" si="13"/>
        <v>3088.0339709687833</v>
      </c>
      <c r="AN63" s="7">
        <f>AM63*0.044924</f>
        <v>138.72683811180161</v>
      </c>
      <c r="AO63" s="10">
        <f t="shared" si="14"/>
        <v>2949.3071328569818</v>
      </c>
      <c r="AP63" s="4">
        <f t="shared" si="79"/>
        <v>2832.8532477870426</v>
      </c>
      <c r="AR63" s="11">
        <f t="shared" si="15"/>
        <v>2832.8532477870426</v>
      </c>
      <c r="AS63" s="7">
        <f>AR63*0.044924</f>
        <v>127.26309930358509</v>
      </c>
      <c r="AT63" s="10">
        <f t="shared" si="16"/>
        <v>2705.5901484834576</v>
      </c>
      <c r="AU63" s="10">
        <f t="shared" si="80"/>
        <v>2786.5955871039278</v>
      </c>
      <c r="AW63" s="11">
        <f t="shared" si="17"/>
        <v>2786.5955871039278</v>
      </c>
      <c r="AX63" s="7">
        <f>AW63*0.044924</f>
        <v>125.18502015505685</v>
      </c>
      <c r="AY63" s="10">
        <f t="shared" si="18"/>
        <v>2661.4105669488708</v>
      </c>
      <c r="AZ63" s="1">
        <f t="shared" si="81"/>
        <v>2741.0932677621072</v>
      </c>
      <c r="BB63" s="11">
        <f t="shared" si="19"/>
        <v>2741.0932677621072</v>
      </c>
      <c r="BC63" s="7">
        <f>BB63*0.044924</f>
        <v>123.1408739609449</v>
      </c>
      <c r="BD63" s="10">
        <f t="shared" si="20"/>
        <v>2617.9523938011621</v>
      </c>
      <c r="BE63" s="1">
        <f t="shared" si="82"/>
        <v>2696.3339557928202</v>
      </c>
      <c r="BG63" s="11">
        <f t="shared" si="21"/>
        <v>2696.3339557928202</v>
      </c>
      <c r="BH63" s="7">
        <f>BG63*0.044924</f>
        <v>121.13010663003665</v>
      </c>
      <c r="BI63" s="10">
        <f t="shared" si="22"/>
        <v>2575.2038491627836</v>
      </c>
      <c r="BJ63" s="1">
        <f t="shared" si="83"/>
        <v>2652.3055186286792</v>
      </c>
      <c r="BL63" s="11">
        <f t="shared" si="23"/>
        <v>2652.3055186286792</v>
      </c>
      <c r="BM63" s="7">
        <f>BL63*0.044924</f>
        <v>119.15217311887479</v>
      </c>
      <c r="BN63" s="10">
        <f t="shared" si="24"/>
        <v>2533.1533455098042</v>
      </c>
      <c r="BO63" s="1">
        <f t="shared" si="84"/>
        <v>2419.6837872783358</v>
      </c>
      <c r="BQ63" s="11">
        <f t="shared" si="25"/>
        <v>2419.6837872783358</v>
      </c>
      <c r="BR63" s="7">
        <f>BQ63*0.044924</f>
        <v>108.70187445969195</v>
      </c>
      <c r="BS63" s="10">
        <f t="shared" si="26"/>
        <v>2310.9819128186437</v>
      </c>
      <c r="BT63" s="1">
        <f t="shared" si="85"/>
        <v>2429.4706075144127</v>
      </c>
      <c r="BV63" s="11">
        <f t="shared" si="27"/>
        <v>2429.4706075144127</v>
      </c>
      <c r="BW63" s="7">
        <f>BV63*0.044924</f>
        <v>109.14153757197747</v>
      </c>
      <c r="BX63" s="10">
        <f t="shared" si="28"/>
        <v>2320.3290699424351</v>
      </c>
      <c r="BY63" s="1">
        <f t="shared" si="86"/>
        <v>2439.8792702019991</v>
      </c>
      <c r="CA63" s="11">
        <f t="shared" si="29"/>
        <v>2439.8792702019991</v>
      </c>
      <c r="CB63" s="7">
        <f>CA63*0.044924</f>
        <v>109.60913633455461</v>
      </c>
      <c r="CC63" s="10">
        <f t="shared" si="30"/>
        <v>2330.2701338674447</v>
      </c>
      <c r="CD63" s="1">
        <f t="shared" si="87"/>
        <v>2450.1836797241062</v>
      </c>
      <c r="CF63" s="11">
        <f t="shared" si="31"/>
        <v>2450.1836797241062</v>
      </c>
      <c r="CG63" s="7">
        <f>CF63*0.044924</f>
        <v>110.07205162792575</v>
      </c>
      <c r="CH63" s="10">
        <f t="shared" si="32"/>
        <v>2340.1116280961805</v>
      </c>
      <c r="CI63" s="1">
        <f t="shared" si="88"/>
        <v>2474.7328428271512</v>
      </c>
      <c r="CK63" s="11">
        <f t="shared" si="33"/>
        <v>2474.7328428271512</v>
      </c>
      <c r="CL63" s="7">
        <f>CK63*0.044924</f>
        <v>111.17489823116694</v>
      </c>
      <c r="CM63" s="10">
        <f t="shared" si="34"/>
        <v>2363.5579445959843</v>
      </c>
      <c r="CN63" s="1">
        <f t="shared" si="89"/>
        <v>1606.9071486294968</v>
      </c>
      <c r="CP63" s="11">
        <f t="shared" si="35"/>
        <v>1606.9071486294968</v>
      </c>
      <c r="CQ63" s="7">
        <f>CP63*0.044924</f>
        <v>72.188696745031507</v>
      </c>
      <c r="CR63" s="10">
        <f t="shared" si="36"/>
        <v>1534.7184518844651</v>
      </c>
      <c r="CS63" s="1">
        <f t="shared" si="90"/>
        <v>1607.2556975381367</v>
      </c>
      <c r="CU63" s="11">
        <f t="shared" si="37"/>
        <v>1607.2556975381367</v>
      </c>
      <c r="CV63" s="7">
        <f>CU63*0.044924</f>
        <v>72.204354956203247</v>
      </c>
      <c r="CW63" s="10">
        <f t="shared" si="38"/>
        <v>1535.0513425819336</v>
      </c>
      <c r="CX63" s="1">
        <f t="shared" si="91"/>
        <v>1607.6019226712021</v>
      </c>
      <c r="CZ63" s="11">
        <f t="shared" si="39"/>
        <v>1607.6019226712021</v>
      </c>
      <c r="DA63" s="7">
        <f>CZ63*0.044924</f>
        <v>72.219908774081077</v>
      </c>
      <c r="DB63" s="10">
        <f t="shared" si="40"/>
        <v>1535.3820138971212</v>
      </c>
      <c r="DC63" s="1">
        <f t="shared" si="92"/>
        <v>1607.9458395213053</v>
      </c>
      <c r="DE63" s="11">
        <f t="shared" si="93"/>
        <v>1607.9458395213053</v>
      </c>
      <c r="DF63" s="7">
        <f>DE63*0.044924</f>
        <v>72.235358894655121</v>
      </c>
      <c r="DG63" s="10">
        <f t="shared" si="94"/>
        <v>1535.7104806266502</v>
      </c>
      <c r="DH63" s="1">
        <f t="shared" si="95"/>
        <v>1608.9629415523891</v>
      </c>
      <c r="DJ63" s="11">
        <f t="shared" si="41"/>
        <v>1608.9629415523891</v>
      </c>
      <c r="DK63" s="7">
        <f>DJ63*0.044924</f>
        <v>72.281051186299521</v>
      </c>
      <c r="DL63" s="10">
        <f t="shared" si="42"/>
        <v>1536.6818903660896</v>
      </c>
      <c r="DM63" s="1">
        <f t="shared" si="96"/>
        <v>1143.8300522967425</v>
      </c>
      <c r="DO63" s="11">
        <f t="shared" si="43"/>
        <v>1143.8300522967425</v>
      </c>
      <c r="DP63" s="7">
        <f>DO63*0.044924</f>
        <v>51.38542126937886</v>
      </c>
      <c r="DQ63" s="10">
        <f t="shared" si="44"/>
        <v>1092.4446310273636</v>
      </c>
      <c r="DR63" s="1">
        <f t="shared" si="97"/>
        <v>1149.4823959688204</v>
      </c>
      <c r="DT63" s="11">
        <f t="shared" si="45"/>
        <v>1149.4823959688204</v>
      </c>
      <c r="DU63" s="7">
        <f>DT63*0.044924</f>
        <v>51.639347156503284</v>
      </c>
      <c r="DV63" s="10">
        <f t="shared" si="46"/>
        <v>1097.843048812317</v>
      </c>
      <c r="DW63" s="1">
        <f t="shared" si="98"/>
        <v>1155.1118476490269</v>
      </c>
      <c r="DY63" s="11">
        <f t="shared" si="47"/>
        <v>1155.1118476490269</v>
      </c>
      <c r="DZ63" s="7">
        <f>DY63*0.044924</f>
        <v>51.892244643784885</v>
      </c>
      <c r="EA63" s="10">
        <f t="shared" si="48"/>
        <v>1103.2196030052421</v>
      </c>
      <c r="EB63" s="1">
        <f t="shared" si="99"/>
        <v>1160.053898422251</v>
      </c>
      <c r="ED63" s="11">
        <f t="shared" si="49"/>
        <v>1160.053898422251</v>
      </c>
      <c r="EE63" s="7">
        <f>ED63*0.044924</f>
        <v>52.114261332721199</v>
      </c>
      <c r="EF63" s="10">
        <f t="shared" si="50"/>
        <v>1107.9396370895297</v>
      </c>
      <c r="EG63" s="1">
        <f t="shared" si="100"/>
        <v>1170.0905563875901</v>
      </c>
      <c r="EI63" s="11">
        <f t="shared" si="51"/>
        <v>1170.0905563875901</v>
      </c>
      <c r="EJ63" s="7">
        <f>EI63*0.044924</f>
        <v>52.565148155156095</v>
      </c>
      <c r="EK63" s="10">
        <f t="shared" si="52"/>
        <v>1117.5254082324341</v>
      </c>
      <c r="EL63" s="1">
        <f t="shared" si="101"/>
        <v>824.76885061338419</v>
      </c>
      <c r="EN63" s="11">
        <f t="shared" si="53"/>
        <v>824.76885061338419</v>
      </c>
      <c r="EO63" s="7">
        <f>EN63*0.044924</f>
        <v>37.051915844955673</v>
      </c>
      <c r="EP63" s="10">
        <f t="shared" si="54"/>
        <v>787.71693476842847</v>
      </c>
      <c r="EQ63" s="1">
        <f t="shared" si="102"/>
        <v>836.84663099389502</v>
      </c>
      <c r="ES63" s="11">
        <f t="shared" si="55"/>
        <v>836.84663099389502</v>
      </c>
      <c r="ET63" s="7">
        <f>ES63*0.044924</f>
        <v>37.594498050769737</v>
      </c>
      <c r="EU63" s="10">
        <f t="shared" si="56"/>
        <v>799.25213294312528</v>
      </c>
      <c r="EV63" s="1">
        <f t="shared" si="103"/>
        <v>848.23589505523751</v>
      </c>
      <c r="EX63" s="11">
        <f t="shared" si="57"/>
        <v>848.23589505523751</v>
      </c>
      <c r="EY63" s="7">
        <f>EX63*0.044924</f>
        <v>38.106149349461489</v>
      </c>
      <c r="EZ63" s="10">
        <f t="shared" si="58"/>
        <v>810.12974570577603</v>
      </c>
      <c r="FA63" s="1">
        <f t="shared" si="104"/>
        <v>860.25183977364463</v>
      </c>
      <c r="FC63" s="11">
        <f t="shared" si="59"/>
        <v>860.25183977364463</v>
      </c>
      <c r="FD63" s="7">
        <f>FC63*0.044924</f>
        <v>38.645953649991213</v>
      </c>
      <c r="FE63" s="10">
        <f t="shared" si="60"/>
        <v>821.60588612365336</v>
      </c>
      <c r="FF63" s="1">
        <f t="shared" si="105"/>
        <v>872.23612247771814</v>
      </c>
      <c r="FH63" s="11">
        <f t="shared" si="61"/>
        <v>872.23612247771814</v>
      </c>
      <c r="FI63" s="7">
        <f>FH63*0.044924</f>
        <v>39.184335566189006</v>
      </c>
      <c r="FJ63" s="10">
        <f t="shared" si="62"/>
        <v>833.05178691152912</v>
      </c>
      <c r="FK63" s="1">
        <f t="shared" si="106"/>
        <v>606.78498795282314</v>
      </c>
      <c r="FM63" s="11">
        <f t="shared" si="63"/>
        <v>606.78498795282314</v>
      </c>
      <c r="FN63" s="7">
        <f>FM63*0.044924</f>
        <v>27.259208798792628</v>
      </c>
      <c r="FO63" s="10">
        <f t="shared" si="64"/>
        <v>579.52577915403049</v>
      </c>
      <c r="FP63" s="1">
        <f t="shared" si="107"/>
        <v>619.58798254517797</v>
      </c>
      <c r="FR63" s="11">
        <f t="shared" si="65"/>
        <v>619.58798254517797</v>
      </c>
      <c r="FS63" s="7">
        <f>FR63*0.044924</f>
        <v>27.834370527859573</v>
      </c>
      <c r="FT63" s="10">
        <f t="shared" si="66"/>
        <v>591.75361201731835</v>
      </c>
      <c r="FU63" s="1">
        <f t="shared" si="108"/>
        <v>631.71740392127231</v>
      </c>
      <c r="FW63" s="11">
        <f t="shared" si="67"/>
        <v>631.71740392127231</v>
      </c>
      <c r="FX63" s="7">
        <f>FW63*0.044924</f>
        <v>28.379272653759237</v>
      </c>
      <c r="FY63" s="10">
        <f t="shared" si="68"/>
        <v>603.33813126751306</v>
      </c>
      <c r="FZ63" s="1">
        <f t="shared" si="109"/>
        <v>644.47365023368627</v>
      </c>
      <c r="GB63" s="11">
        <f t="shared" si="69"/>
        <v>644.47365023368627</v>
      </c>
      <c r="GC63" s="7">
        <f>GB63*0.044924</f>
        <v>28.95233426309812</v>
      </c>
      <c r="GD63" s="10">
        <f t="shared" si="70"/>
        <v>615.52131597058815</v>
      </c>
      <c r="GE63" s="1">
        <f t="shared" si="110"/>
        <v>654.30552396699227</v>
      </c>
    </row>
    <row r="64" spans="1:187" x14ac:dyDescent="0.3">
      <c r="A64">
        <v>78</v>
      </c>
      <c r="B64">
        <v>2222</v>
      </c>
      <c r="D64">
        <f t="shared" si="0"/>
        <v>2222</v>
      </c>
      <c r="E64" s="7">
        <f>D64*0.044924</f>
        <v>99.821128000000002</v>
      </c>
      <c r="F64" s="9">
        <f t="shared" si="1"/>
        <v>2122.178872</v>
      </c>
      <c r="G64" s="4">
        <f t="shared" si="71"/>
        <v>2122.178872</v>
      </c>
      <c r="I64" s="11">
        <f t="shared" si="2"/>
        <v>2122.178872</v>
      </c>
      <c r="J64" s="7">
        <f>I64*0.044924</f>
        <v>95.336763645727999</v>
      </c>
      <c r="K64" s="10">
        <f t="shared" si="72"/>
        <v>2026.8421083542719</v>
      </c>
      <c r="L64" s="12">
        <f t="shared" si="73"/>
        <v>2026.8421083542719</v>
      </c>
      <c r="N64" s="11">
        <f t="shared" si="3"/>
        <v>2026.8421083542719</v>
      </c>
      <c r="O64" s="7">
        <f>N64*0.044924</f>
        <v>91.053854875707302</v>
      </c>
      <c r="P64" s="10">
        <f t="shared" si="4"/>
        <v>1935.7882534785647</v>
      </c>
      <c r="Q64" s="10">
        <f t="shared" si="74"/>
        <v>1935.7882534785647</v>
      </c>
      <c r="S64" s="11">
        <f t="shared" si="5"/>
        <v>1935.7882534785647</v>
      </c>
      <c r="T64" s="7">
        <f>S64*0.044924</f>
        <v>86.963351499271042</v>
      </c>
      <c r="U64" s="10">
        <f t="shared" si="6"/>
        <v>1848.8249019792936</v>
      </c>
      <c r="V64" s="12">
        <f t="shared" si="75"/>
        <v>3284.6981354586915</v>
      </c>
      <c r="X64" s="11">
        <f t="shared" si="7"/>
        <v>3284.6981354586915</v>
      </c>
      <c r="Y64" s="7">
        <f>X64*0.044924</f>
        <v>147.56177903734624</v>
      </c>
      <c r="Z64" s="10">
        <f t="shared" si="8"/>
        <v>3137.1363564213452</v>
      </c>
      <c r="AA64" s="10">
        <f t="shared" si="76"/>
        <v>3197.6404960764944</v>
      </c>
      <c r="AC64" s="11">
        <f t="shared" si="9"/>
        <v>3197.6404960764944</v>
      </c>
      <c r="AD64" s="7">
        <f>AC64*0.044924</f>
        <v>143.65080164574044</v>
      </c>
      <c r="AE64" s="10">
        <f t="shared" si="10"/>
        <v>3053.9896944307538</v>
      </c>
      <c r="AF64" s="1">
        <f t="shared" si="77"/>
        <v>3112.8902323684833</v>
      </c>
      <c r="AH64" s="11">
        <f t="shared" si="11"/>
        <v>3112.8902323684833</v>
      </c>
      <c r="AI64" s="7">
        <f>AH64*0.044924</f>
        <v>139.84348079892175</v>
      </c>
      <c r="AJ64" s="10">
        <f t="shared" si="12"/>
        <v>2973.0467515695618</v>
      </c>
      <c r="AK64" s="10">
        <f t="shared" si="78"/>
        <v>3029.6037506645962</v>
      </c>
      <c r="AM64" s="11">
        <f t="shared" si="13"/>
        <v>3029.6037506645962</v>
      </c>
      <c r="AN64" s="7">
        <f>AM64*0.044924</f>
        <v>136.10191889485631</v>
      </c>
      <c r="AO64" s="10">
        <f t="shared" si="14"/>
        <v>2893.50183176974</v>
      </c>
      <c r="AP64" s="4">
        <f t="shared" si="79"/>
        <v>2949.3071328569818</v>
      </c>
      <c r="AR64" s="11">
        <f t="shared" si="15"/>
        <v>2949.3071328569818</v>
      </c>
      <c r="AS64" s="7">
        <f>AR64*0.044924</f>
        <v>132.49467363646704</v>
      </c>
      <c r="AT64" s="10">
        <f t="shared" si="16"/>
        <v>2816.8124592205149</v>
      </c>
      <c r="AU64" s="10">
        <f t="shared" si="80"/>
        <v>2705.5901484834576</v>
      </c>
      <c r="AW64" s="11">
        <f t="shared" si="17"/>
        <v>2705.5901484834576</v>
      </c>
      <c r="AX64" s="7">
        <f>AW64*0.044924</f>
        <v>121.54593183047085</v>
      </c>
      <c r="AY64" s="10">
        <f t="shared" si="18"/>
        <v>2584.044216652987</v>
      </c>
      <c r="AZ64" s="1">
        <f t="shared" si="81"/>
        <v>2661.4105669488708</v>
      </c>
      <c r="BB64" s="11">
        <f t="shared" si="19"/>
        <v>2661.4105669488708</v>
      </c>
      <c r="BC64" s="7">
        <f>BB64*0.044924</f>
        <v>119.56120830961108</v>
      </c>
      <c r="BD64" s="10">
        <f t="shared" si="20"/>
        <v>2541.8493586392597</v>
      </c>
      <c r="BE64" s="1">
        <f t="shared" si="82"/>
        <v>2617.9523938011621</v>
      </c>
      <c r="BG64" s="11">
        <f t="shared" si="21"/>
        <v>2617.9523938011621</v>
      </c>
      <c r="BH64" s="7">
        <f>BG64*0.044924</f>
        <v>117.6088933391234</v>
      </c>
      <c r="BI64" s="10">
        <f t="shared" si="22"/>
        <v>2500.3435004620387</v>
      </c>
      <c r="BJ64" s="1">
        <f t="shared" si="83"/>
        <v>2575.2038491627836</v>
      </c>
      <c r="BL64" s="11">
        <f t="shared" si="23"/>
        <v>2575.2038491627836</v>
      </c>
      <c r="BM64" s="7">
        <f>BL64*0.044924</f>
        <v>115.68845771978889</v>
      </c>
      <c r="BN64" s="10">
        <f t="shared" si="24"/>
        <v>2459.5153914429948</v>
      </c>
      <c r="BO64" s="1">
        <f t="shared" si="84"/>
        <v>2533.1533455098042</v>
      </c>
      <c r="BQ64" s="11">
        <f t="shared" si="25"/>
        <v>2533.1533455098042</v>
      </c>
      <c r="BR64" s="7">
        <f>BQ64*0.044924</f>
        <v>113.79938089368244</v>
      </c>
      <c r="BS64" s="10">
        <f t="shared" si="26"/>
        <v>2419.3539646161216</v>
      </c>
      <c r="BT64" s="1">
        <f t="shared" si="85"/>
        <v>2310.9819128186437</v>
      </c>
      <c r="BV64" s="11">
        <f t="shared" si="27"/>
        <v>2310.9819128186437</v>
      </c>
      <c r="BW64" s="7">
        <f>BV64*0.044924</f>
        <v>103.81855145146474</v>
      </c>
      <c r="BX64" s="10">
        <f t="shared" si="28"/>
        <v>2207.1633613671788</v>
      </c>
      <c r="BY64" s="1">
        <f t="shared" si="86"/>
        <v>2320.3290699424351</v>
      </c>
      <c r="CA64" s="11">
        <f t="shared" si="29"/>
        <v>2320.3290699424351</v>
      </c>
      <c r="CB64" s="7">
        <f>CA64*0.044924</f>
        <v>104.23846313809395</v>
      </c>
      <c r="CC64" s="10">
        <f t="shared" si="30"/>
        <v>2216.0906068043414</v>
      </c>
      <c r="CD64" s="1">
        <f t="shared" si="87"/>
        <v>2330.2701338674447</v>
      </c>
      <c r="CF64" s="11">
        <f t="shared" si="31"/>
        <v>2330.2701338674447</v>
      </c>
      <c r="CG64" s="7">
        <f>CF64*0.044924</f>
        <v>104.68505549386109</v>
      </c>
      <c r="CH64" s="10">
        <f t="shared" si="32"/>
        <v>2225.5850783735837</v>
      </c>
      <c r="CI64" s="1">
        <f t="shared" si="88"/>
        <v>2340.1116280961805</v>
      </c>
      <c r="CK64" s="11">
        <f t="shared" si="33"/>
        <v>2340.1116280961805</v>
      </c>
      <c r="CL64" s="7">
        <f>CK64*0.044924</f>
        <v>105.12717478059281</v>
      </c>
      <c r="CM64" s="10">
        <f t="shared" si="34"/>
        <v>2234.9844533155879</v>
      </c>
      <c r="CN64" s="1">
        <f t="shared" si="89"/>
        <v>2363.5579445959843</v>
      </c>
      <c r="CP64" s="11">
        <f t="shared" si="35"/>
        <v>2363.5579445959843</v>
      </c>
      <c r="CQ64" s="7">
        <f>CP64*0.044924</f>
        <v>106.18047710303</v>
      </c>
      <c r="CR64" s="10">
        <f t="shared" si="36"/>
        <v>2257.3774674929541</v>
      </c>
      <c r="CS64" s="1">
        <f t="shared" si="90"/>
        <v>1534.7184518844651</v>
      </c>
      <c r="CU64" s="11">
        <f t="shared" si="37"/>
        <v>1534.7184518844651</v>
      </c>
      <c r="CV64" s="7">
        <f>CU64*0.044924</f>
        <v>68.945691732457703</v>
      </c>
      <c r="CW64" s="10">
        <f t="shared" si="38"/>
        <v>1465.7727601520073</v>
      </c>
      <c r="CX64" s="1">
        <f t="shared" si="91"/>
        <v>1535.0513425819336</v>
      </c>
      <c r="CZ64" s="11">
        <f t="shared" si="39"/>
        <v>1535.0513425819336</v>
      </c>
      <c r="DA64" s="7">
        <f>CZ64*0.044924</f>
        <v>68.960646514150781</v>
      </c>
      <c r="DB64" s="10">
        <f t="shared" si="40"/>
        <v>1466.0906960677828</v>
      </c>
      <c r="DC64" s="1">
        <f t="shared" si="92"/>
        <v>1535.3820138971212</v>
      </c>
      <c r="DE64" s="11">
        <f t="shared" si="93"/>
        <v>1535.3820138971212</v>
      </c>
      <c r="DF64" s="7">
        <f>DE64*0.044924</f>
        <v>68.975501592314274</v>
      </c>
      <c r="DG64" s="10">
        <f t="shared" si="94"/>
        <v>1466.4065123048069</v>
      </c>
      <c r="DH64" s="1">
        <f t="shared" si="95"/>
        <v>1535.7104806266502</v>
      </c>
      <c r="DJ64" s="11">
        <f t="shared" si="41"/>
        <v>1535.7104806266502</v>
      </c>
      <c r="DK64" s="7">
        <f>DJ64*0.044924</f>
        <v>68.990257631671639</v>
      </c>
      <c r="DL64" s="10">
        <f t="shared" si="42"/>
        <v>1466.7202229949785</v>
      </c>
      <c r="DM64" s="1">
        <f t="shared" si="96"/>
        <v>1536.6818903660896</v>
      </c>
      <c r="DO64" s="11">
        <f t="shared" si="43"/>
        <v>1536.6818903660896</v>
      </c>
      <c r="DP64" s="7">
        <f>DO64*0.044924</f>
        <v>69.033897242806205</v>
      </c>
      <c r="DQ64" s="10">
        <f t="shared" si="44"/>
        <v>1467.6479931232834</v>
      </c>
      <c r="DR64" s="1">
        <f t="shared" si="97"/>
        <v>1092.4446310273636</v>
      </c>
      <c r="DT64" s="11">
        <f t="shared" si="45"/>
        <v>1092.4446310273636</v>
      </c>
      <c r="DU64" s="7">
        <f>DT64*0.044924</f>
        <v>49.076982604273283</v>
      </c>
      <c r="DV64" s="10">
        <f t="shared" si="46"/>
        <v>1043.3676484230903</v>
      </c>
      <c r="DW64" s="1">
        <f t="shared" si="98"/>
        <v>1097.843048812317</v>
      </c>
      <c r="DY64" s="11">
        <f t="shared" si="47"/>
        <v>1097.843048812317</v>
      </c>
      <c r="DZ64" s="7">
        <f>DY64*0.044924</f>
        <v>49.319501124844528</v>
      </c>
      <c r="EA64" s="10">
        <f t="shared" si="48"/>
        <v>1048.5235476874725</v>
      </c>
      <c r="EB64" s="1">
        <f t="shared" si="99"/>
        <v>1103.2196030052421</v>
      </c>
      <c r="ED64" s="11">
        <f t="shared" si="49"/>
        <v>1103.2196030052421</v>
      </c>
      <c r="EE64" s="7">
        <f>ED64*0.044924</f>
        <v>49.561037445407493</v>
      </c>
      <c r="EF64" s="10">
        <f t="shared" si="50"/>
        <v>1053.6585655598346</v>
      </c>
      <c r="EG64" s="1">
        <f t="shared" si="100"/>
        <v>1107.9396370895297</v>
      </c>
      <c r="EI64" s="11">
        <f t="shared" si="51"/>
        <v>1107.9396370895297</v>
      </c>
      <c r="EJ64" s="7">
        <f>EI64*0.044924</f>
        <v>49.773080256610029</v>
      </c>
      <c r="EK64" s="10">
        <f t="shared" si="52"/>
        <v>1058.1665568329197</v>
      </c>
      <c r="EL64" s="1">
        <f t="shared" si="101"/>
        <v>1117.5254082324341</v>
      </c>
      <c r="EN64" s="11">
        <f t="shared" si="53"/>
        <v>1117.5254082324341</v>
      </c>
      <c r="EO64" s="7">
        <f>EN64*0.044924</f>
        <v>50.203711439433867</v>
      </c>
      <c r="EP64" s="10">
        <f t="shared" si="54"/>
        <v>1067.3216967930002</v>
      </c>
      <c r="EQ64" s="1">
        <f t="shared" si="102"/>
        <v>787.71693476842847</v>
      </c>
      <c r="ES64" s="11">
        <f t="shared" si="55"/>
        <v>787.71693476842847</v>
      </c>
      <c r="ET64" s="7">
        <f>ES64*0.044924</f>
        <v>35.387395577536878</v>
      </c>
      <c r="EU64" s="10">
        <f t="shared" si="56"/>
        <v>752.32953919089164</v>
      </c>
      <c r="EV64" s="1">
        <f t="shared" si="103"/>
        <v>799.25213294312528</v>
      </c>
      <c r="EX64" s="11">
        <f t="shared" si="57"/>
        <v>799.25213294312528</v>
      </c>
      <c r="EY64" s="7">
        <f>EX64*0.044924</f>
        <v>35.905602820336959</v>
      </c>
      <c r="EZ64" s="10">
        <f t="shared" si="58"/>
        <v>763.34653012278829</v>
      </c>
      <c r="FA64" s="1">
        <f t="shared" si="104"/>
        <v>810.12974570577603</v>
      </c>
      <c r="FC64" s="11">
        <f t="shared" si="59"/>
        <v>810.12974570577603</v>
      </c>
      <c r="FD64" s="7">
        <f>FC64*0.044924</f>
        <v>36.394268696086279</v>
      </c>
      <c r="FE64" s="10">
        <f t="shared" si="60"/>
        <v>773.7354770096897</v>
      </c>
      <c r="FF64" s="1">
        <f t="shared" si="105"/>
        <v>821.60588612365336</v>
      </c>
      <c r="FH64" s="11">
        <f t="shared" si="61"/>
        <v>821.60588612365336</v>
      </c>
      <c r="FI64" s="7">
        <f>FH64*0.044924</f>
        <v>36.909822828218999</v>
      </c>
      <c r="FJ64" s="10">
        <f t="shared" si="62"/>
        <v>784.69606329543433</v>
      </c>
      <c r="FK64" s="1">
        <f t="shared" si="106"/>
        <v>833.05178691152912</v>
      </c>
      <c r="FM64" s="11">
        <f t="shared" si="63"/>
        <v>833.05178691152912</v>
      </c>
      <c r="FN64" s="7">
        <f>FM64*0.044924</f>
        <v>37.424018475213536</v>
      </c>
      <c r="FO64" s="10">
        <f t="shared" si="64"/>
        <v>795.62776843631559</v>
      </c>
      <c r="FP64" s="1">
        <f t="shared" si="107"/>
        <v>579.52577915403049</v>
      </c>
      <c r="FR64" s="11">
        <f t="shared" si="65"/>
        <v>579.52577915403049</v>
      </c>
      <c r="FS64" s="7">
        <f>FR64*0.044924</f>
        <v>26.034616102715663</v>
      </c>
      <c r="FT64" s="10">
        <f t="shared" si="66"/>
        <v>553.49116305131486</v>
      </c>
      <c r="FU64" s="1">
        <f t="shared" si="108"/>
        <v>591.75361201731835</v>
      </c>
      <c r="FW64" s="11">
        <f t="shared" si="67"/>
        <v>591.75361201731835</v>
      </c>
      <c r="FX64" s="7">
        <f>FW64*0.044924</f>
        <v>26.583939266266007</v>
      </c>
      <c r="FY64" s="10">
        <f t="shared" si="68"/>
        <v>565.1696727510523</v>
      </c>
      <c r="FZ64" s="1">
        <f t="shared" si="109"/>
        <v>603.33813126751306</v>
      </c>
      <c r="GB64" s="11">
        <f t="shared" si="69"/>
        <v>603.33813126751306</v>
      </c>
      <c r="GC64" s="7">
        <f>GB64*0.044924</f>
        <v>27.104362209061755</v>
      </c>
      <c r="GD64" s="10">
        <f t="shared" si="70"/>
        <v>576.23376905845134</v>
      </c>
      <c r="GE64" s="1">
        <f t="shared" si="110"/>
        <v>615.52131597058815</v>
      </c>
    </row>
    <row r="65" spans="1:187" x14ac:dyDescent="0.3">
      <c r="A65">
        <v>79</v>
      </c>
      <c r="B65">
        <v>2222</v>
      </c>
      <c r="D65">
        <f t="shared" si="0"/>
        <v>2222</v>
      </c>
      <c r="E65" s="7">
        <f>D65*0.044924</f>
        <v>99.821128000000002</v>
      </c>
      <c r="F65" s="9">
        <f t="shared" si="1"/>
        <v>2122.178872</v>
      </c>
      <c r="G65" s="4">
        <f t="shared" si="71"/>
        <v>2122.178872</v>
      </c>
      <c r="I65" s="11">
        <f t="shared" si="2"/>
        <v>2122.178872</v>
      </c>
      <c r="J65" s="7">
        <f>I65*0.044924</f>
        <v>95.336763645727999</v>
      </c>
      <c r="K65" s="10">
        <f t="shared" si="72"/>
        <v>2026.8421083542719</v>
      </c>
      <c r="L65" s="12">
        <f t="shared" si="73"/>
        <v>2026.8421083542719</v>
      </c>
      <c r="N65" s="11">
        <f t="shared" si="3"/>
        <v>2026.8421083542719</v>
      </c>
      <c r="O65" s="7">
        <f>N65*0.044924</f>
        <v>91.053854875707302</v>
      </c>
      <c r="P65" s="10">
        <f t="shared" si="4"/>
        <v>1935.7882534785647</v>
      </c>
      <c r="Q65" s="10">
        <f t="shared" si="74"/>
        <v>1935.7882534785647</v>
      </c>
      <c r="S65" s="11">
        <f t="shared" si="5"/>
        <v>1935.7882534785647</v>
      </c>
      <c r="T65" s="7">
        <f>S65*0.044924</f>
        <v>86.963351499271042</v>
      </c>
      <c r="U65" s="10">
        <f t="shared" si="6"/>
        <v>1848.8249019792936</v>
      </c>
      <c r="V65" s="12">
        <f t="shared" si="75"/>
        <v>1848.8249019792936</v>
      </c>
      <c r="X65" s="11">
        <f t="shared" si="7"/>
        <v>1848.8249019792936</v>
      </c>
      <c r="Y65" s="7">
        <f>X65*0.044924</f>
        <v>83.056609896517784</v>
      </c>
      <c r="Z65" s="10">
        <f t="shared" si="8"/>
        <v>1765.7682920827758</v>
      </c>
      <c r="AA65" s="10">
        <f t="shared" si="76"/>
        <v>3137.1363564213452</v>
      </c>
      <c r="AC65" s="11">
        <f t="shared" si="9"/>
        <v>3137.1363564213452</v>
      </c>
      <c r="AD65" s="7">
        <f>AC65*0.044924</f>
        <v>140.93271367587252</v>
      </c>
      <c r="AE65" s="10">
        <f t="shared" si="10"/>
        <v>2996.2036427454727</v>
      </c>
      <c r="AF65" s="1">
        <f t="shared" si="77"/>
        <v>3053.9896944307538</v>
      </c>
      <c r="AH65" s="11">
        <f t="shared" si="11"/>
        <v>3053.9896944307538</v>
      </c>
      <c r="AI65" s="7">
        <f>AH65*0.044924</f>
        <v>137.19743303260719</v>
      </c>
      <c r="AJ65" s="10">
        <f t="shared" si="12"/>
        <v>2916.7922613981468</v>
      </c>
      <c r="AK65" s="10">
        <f t="shared" si="78"/>
        <v>2973.0467515695618</v>
      </c>
      <c r="AM65" s="11">
        <f t="shared" si="13"/>
        <v>2973.0467515695618</v>
      </c>
      <c r="AN65" s="7">
        <f>AM65*0.044924</f>
        <v>133.56115226751101</v>
      </c>
      <c r="AO65" s="10">
        <f t="shared" si="14"/>
        <v>2839.485599302051</v>
      </c>
      <c r="AP65" s="4">
        <f t="shared" si="79"/>
        <v>2893.50183176974</v>
      </c>
      <c r="AR65" s="11">
        <f t="shared" si="15"/>
        <v>2893.50183176974</v>
      </c>
      <c r="AS65" s="7">
        <f>AR65*0.044924</f>
        <v>129.98767629042379</v>
      </c>
      <c r="AT65" s="10">
        <f t="shared" si="16"/>
        <v>2763.5141554793163</v>
      </c>
      <c r="AU65" s="10">
        <f t="shared" si="80"/>
        <v>2816.8124592205149</v>
      </c>
      <c r="AW65" s="11">
        <f t="shared" si="17"/>
        <v>2816.8124592205149</v>
      </c>
      <c r="AX65" s="7">
        <f>AW65*0.044924</f>
        <v>126.54248291802242</v>
      </c>
      <c r="AY65" s="10">
        <f t="shared" si="18"/>
        <v>2690.2699763024925</v>
      </c>
      <c r="AZ65" s="1">
        <f t="shared" si="81"/>
        <v>2584.044216652987</v>
      </c>
      <c r="BB65" s="11">
        <f t="shared" si="19"/>
        <v>2584.044216652987</v>
      </c>
      <c r="BC65" s="7">
        <f>BB65*0.044924</f>
        <v>116.08560238891879</v>
      </c>
      <c r="BD65" s="10">
        <f t="shared" si="20"/>
        <v>2467.9586142640683</v>
      </c>
      <c r="BE65" s="1">
        <f t="shared" si="82"/>
        <v>2541.8493586392597</v>
      </c>
      <c r="BG65" s="11">
        <f t="shared" si="21"/>
        <v>2541.8493586392597</v>
      </c>
      <c r="BH65" s="7">
        <f>BG65*0.044924</f>
        <v>114.1900405875101</v>
      </c>
      <c r="BI65" s="10">
        <f t="shared" si="22"/>
        <v>2427.6593180517498</v>
      </c>
      <c r="BJ65" s="1">
        <f t="shared" si="83"/>
        <v>2500.3435004620387</v>
      </c>
      <c r="BL65" s="11">
        <f t="shared" si="23"/>
        <v>2500.3435004620387</v>
      </c>
      <c r="BM65" s="7">
        <f>BL65*0.044924</f>
        <v>112.32543141475662</v>
      </c>
      <c r="BN65" s="10">
        <f t="shared" si="24"/>
        <v>2388.0180690472821</v>
      </c>
      <c r="BO65" s="1">
        <f t="shared" si="84"/>
        <v>2459.5153914429948</v>
      </c>
      <c r="BQ65" s="11">
        <f t="shared" si="25"/>
        <v>2459.5153914429948</v>
      </c>
      <c r="BR65" s="7">
        <f>BQ65*0.044924</f>
        <v>110.4912694451851</v>
      </c>
      <c r="BS65" s="10">
        <f t="shared" si="26"/>
        <v>2349.0241219978097</v>
      </c>
      <c r="BT65" s="1">
        <f t="shared" si="85"/>
        <v>2419.3539646161216</v>
      </c>
      <c r="BV65" s="11">
        <f t="shared" si="27"/>
        <v>2419.3539646161216</v>
      </c>
      <c r="BW65" s="7">
        <f>BV65*0.044924</f>
        <v>108.68705750641465</v>
      </c>
      <c r="BX65" s="10">
        <f t="shared" si="28"/>
        <v>2310.6669071097072</v>
      </c>
      <c r="BY65" s="1">
        <f t="shared" si="86"/>
        <v>2207.1633613671788</v>
      </c>
      <c r="CA65" s="11">
        <f t="shared" si="29"/>
        <v>2207.1633613671788</v>
      </c>
      <c r="CB65" s="7">
        <f>CA65*0.044924</f>
        <v>99.154606846059139</v>
      </c>
      <c r="CC65" s="10">
        <f t="shared" si="30"/>
        <v>2108.0087545211195</v>
      </c>
      <c r="CD65" s="1">
        <f t="shared" si="87"/>
        <v>2216.0906068043414</v>
      </c>
      <c r="CF65" s="11">
        <f t="shared" si="31"/>
        <v>2216.0906068043414</v>
      </c>
      <c r="CG65" s="7">
        <f>CF65*0.044924</f>
        <v>99.555654420078227</v>
      </c>
      <c r="CH65" s="10">
        <f t="shared" si="32"/>
        <v>2116.5349523842633</v>
      </c>
      <c r="CI65" s="1">
        <f t="shared" si="88"/>
        <v>2225.5850783735837</v>
      </c>
      <c r="CK65" s="11">
        <f t="shared" si="33"/>
        <v>2225.5850783735837</v>
      </c>
      <c r="CL65" s="7">
        <f>CK65*0.044924</f>
        <v>99.982184060854863</v>
      </c>
      <c r="CM65" s="10">
        <f t="shared" si="34"/>
        <v>2125.6028943127289</v>
      </c>
      <c r="CN65" s="1">
        <f t="shared" si="89"/>
        <v>2234.9844533155879</v>
      </c>
      <c r="CP65" s="11">
        <f t="shared" si="35"/>
        <v>2234.9844533155879</v>
      </c>
      <c r="CQ65" s="7">
        <f>CP65*0.044924</f>
        <v>100.40444158074946</v>
      </c>
      <c r="CR65" s="10">
        <f t="shared" si="36"/>
        <v>2134.5800117348385</v>
      </c>
      <c r="CS65" s="1">
        <f t="shared" si="90"/>
        <v>2257.3774674929541</v>
      </c>
      <c r="CU65" s="11">
        <f t="shared" si="37"/>
        <v>2257.3774674929541</v>
      </c>
      <c r="CV65" s="7">
        <f>CU65*0.044924</f>
        <v>101.41042534965347</v>
      </c>
      <c r="CW65" s="10">
        <f t="shared" si="38"/>
        <v>2155.9670421433007</v>
      </c>
      <c r="CX65" s="1">
        <f t="shared" si="91"/>
        <v>1465.7727601520073</v>
      </c>
      <c r="CZ65" s="11">
        <f t="shared" si="39"/>
        <v>1465.7727601520073</v>
      </c>
      <c r="DA65" s="7">
        <f>CZ65*0.044924</f>
        <v>65.848375477068771</v>
      </c>
      <c r="DB65" s="10">
        <f t="shared" si="40"/>
        <v>1399.9243846749387</v>
      </c>
      <c r="DC65" s="1">
        <f t="shared" si="92"/>
        <v>1466.0906960677828</v>
      </c>
      <c r="DE65" s="11">
        <f t="shared" si="93"/>
        <v>1466.0906960677828</v>
      </c>
      <c r="DF65" s="7">
        <f>DE65*0.044924</f>
        <v>65.862658430149068</v>
      </c>
      <c r="DG65" s="10">
        <f t="shared" si="94"/>
        <v>1400.2280376376336</v>
      </c>
      <c r="DH65" s="1">
        <f t="shared" si="95"/>
        <v>1466.4065123048069</v>
      </c>
      <c r="DJ65" s="11">
        <f t="shared" si="41"/>
        <v>1466.4065123048069</v>
      </c>
      <c r="DK65" s="7">
        <f>DJ65*0.044924</f>
        <v>65.876846158781149</v>
      </c>
      <c r="DL65" s="10">
        <f t="shared" si="42"/>
        <v>1400.5296661460259</v>
      </c>
      <c r="DM65" s="1">
        <f t="shared" si="96"/>
        <v>1466.7202229949785</v>
      </c>
      <c r="DO65" s="11">
        <f t="shared" si="43"/>
        <v>1466.7202229949785</v>
      </c>
      <c r="DP65" s="7">
        <f>DO65*0.044924</f>
        <v>65.890939297826407</v>
      </c>
      <c r="DQ65" s="10">
        <f t="shared" si="44"/>
        <v>1400.8292836971521</v>
      </c>
      <c r="DR65" s="1">
        <f t="shared" si="97"/>
        <v>1467.6479931232834</v>
      </c>
      <c r="DT65" s="11">
        <f t="shared" si="45"/>
        <v>1467.6479931232834</v>
      </c>
      <c r="DU65" s="7">
        <f>DT65*0.044924</f>
        <v>65.932618443070382</v>
      </c>
      <c r="DV65" s="10">
        <f t="shared" si="46"/>
        <v>1401.715374680213</v>
      </c>
      <c r="DW65" s="1">
        <f t="shared" si="98"/>
        <v>1043.3676484230903</v>
      </c>
      <c r="DY65" s="11">
        <f t="shared" si="47"/>
        <v>1043.3676484230903</v>
      </c>
      <c r="DZ65" s="7">
        <f>DY65*0.044924</f>
        <v>46.872248237758903</v>
      </c>
      <c r="EA65" s="10">
        <f t="shared" si="48"/>
        <v>996.49540018533139</v>
      </c>
      <c r="EB65" s="1">
        <f t="shared" si="99"/>
        <v>1048.5235476874725</v>
      </c>
      <c r="ED65" s="11">
        <f t="shared" si="49"/>
        <v>1048.5235476874725</v>
      </c>
      <c r="EE65" s="7">
        <f>ED65*0.044924</f>
        <v>47.103871856312011</v>
      </c>
      <c r="EF65" s="10">
        <f t="shared" si="50"/>
        <v>1001.4196758311605</v>
      </c>
      <c r="EG65" s="1">
        <f t="shared" si="100"/>
        <v>1053.6585655598346</v>
      </c>
      <c r="EI65" s="11">
        <f t="shared" si="51"/>
        <v>1053.6585655598346</v>
      </c>
      <c r="EJ65" s="7">
        <f>EI65*0.044924</f>
        <v>47.334557399210013</v>
      </c>
      <c r="EK65" s="10">
        <f t="shared" si="52"/>
        <v>1006.3240081606247</v>
      </c>
      <c r="EL65" s="1">
        <f t="shared" si="101"/>
        <v>1058.1665568329197</v>
      </c>
      <c r="EN65" s="11">
        <f t="shared" si="53"/>
        <v>1058.1665568329197</v>
      </c>
      <c r="EO65" s="7">
        <f>EN65*0.044924</f>
        <v>47.53707439916208</v>
      </c>
      <c r="EP65" s="10">
        <f t="shared" si="54"/>
        <v>1010.6294824337576</v>
      </c>
      <c r="EQ65" s="1">
        <f t="shared" si="102"/>
        <v>1067.3216967930002</v>
      </c>
      <c r="ES65" s="11">
        <f t="shared" si="55"/>
        <v>1067.3216967930002</v>
      </c>
      <c r="ET65" s="7">
        <f>ES65*0.044924</f>
        <v>47.94835990672874</v>
      </c>
      <c r="EU65" s="10">
        <f t="shared" si="56"/>
        <v>1019.3733368862715</v>
      </c>
      <c r="EV65" s="1">
        <f t="shared" si="103"/>
        <v>752.32953919089164</v>
      </c>
      <c r="EX65" s="11">
        <f t="shared" si="57"/>
        <v>752.32953919089164</v>
      </c>
      <c r="EY65" s="7">
        <f>EX65*0.044924</f>
        <v>33.797652218611617</v>
      </c>
      <c r="EZ65" s="10">
        <f t="shared" si="58"/>
        <v>718.53188697228006</v>
      </c>
      <c r="FA65" s="1">
        <f t="shared" si="104"/>
        <v>763.34653012278829</v>
      </c>
      <c r="FC65" s="11">
        <f t="shared" si="59"/>
        <v>763.34653012278829</v>
      </c>
      <c r="FD65" s="7">
        <f>FC65*0.044924</f>
        <v>34.292579519236142</v>
      </c>
      <c r="FE65" s="10">
        <f t="shared" si="60"/>
        <v>729.05395060355215</v>
      </c>
      <c r="FF65" s="1">
        <f t="shared" si="105"/>
        <v>773.7354770096897</v>
      </c>
      <c r="FH65" s="11">
        <f t="shared" si="61"/>
        <v>773.7354770096897</v>
      </c>
      <c r="FI65" s="7">
        <f>FH65*0.044924</f>
        <v>34.759292569183302</v>
      </c>
      <c r="FJ65" s="10">
        <f t="shared" si="62"/>
        <v>738.97618444050636</v>
      </c>
      <c r="FK65" s="1">
        <f t="shared" si="106"/>
        <v>784.69606329543433</v>
      </c>
      <c r="FM65" s="11">
        <f t="shared" si="63"/>
        <v>784.69606329543433</v>
      </c>
      <c r="FN65" s="7">
        <f>FM65*0.044924</f>
        <v>35.251685947484091</v>
      </c>
      <c r="FO65" s="10">
        <f t="shared" si="64"/>
        <v>749.44437734795019</v>
      </c>
      <c r="FP65" s="1">
        <f t="shared" si="107"/>
        <v>795.62776843631559</v>
      </c>
      <c r="FR65" s="11">
        <f t="shared" si="65"/>
        <v>795.62776843631559</v>
      </c>
      <c r="FS65" s="7">
        <f>FR65*0.044924</f>
        <v>35.742781869233042</v>
      </c>
      <c r="FT65" s="10">
        <f t="shared" si="66"/>
        <v>759.88498656708259</v>
      </c>
      <c r="FU65" s="1">
        <f t="shared" si="108"/>
        <v>553.49116305131486</v>
      </c>
      <c r="FW65" s="11">
        <f t="shared" si="67"/>
        <v>553.49116305131486</v>
      </c>
      <c r="FX65" s="7">
        <f>FW65*0.044924</f>
        <v>24.86503700891727</v>
      </c>
      <c r="FY65" s="10">
        <f t="shared" si="68"/>
        <v>528.62612604239757</v>
      </c>
      <c r="FZ65" s="1">
        <f t="shared" si="109"/>
        <v>565.1696727510523</v>
      </c>
      <c r="GB65" s="11">
        <f t="shared" si="69"/>
        <v>565.1696727510523</v>
      </c>
      <c r="GC65" s="7">
        <f>GB65*0.044924</f>
        <v>25.389682378668272</v>
      </c>
      <c r="GD65" s="10">
        <f t="shared" si="70"/>
        <v>539.77999037238408</v>
      </c>
      <c r="GE65" s="1">
        <f t="shared" si="110"/>
        <v>576.23376905845134</v>
      </c>
    </row>
    <row r="66" spans="1:187" x14ac:dyDescent="0.3">
      <c r="A66">
        <v>80</v>
      </c>
      <c r="B66">
        <v>1226</v>
      </c>
      <c r="D66">
        <f t="shared" si="0"/>
        <v>1226</v>
      </c>
      <c r="E66" s="6">
        <f>D66*0.078547</f>
        <v>96.298622000000009</v>
      </c>
      <c r="F66" s="9">
        <f t="shared" si="1"/>
        <v>1129.701378</v>
      </c>
      <c r="G66" s="4">
        <f t="shared" si="71"/>
        <v>2122.178872</v>
      </c>
      <c r="I66" s="11">
        <f t="shared" si="2"/>
        <v>2122.178872</v>
      </c>
      <c r="J66" s="6">
        <f>I66*0.078547</f>
        <v>166.69078385898402</v>
      </c>
      <c r="K66" s="10">
        <f t="shared" si="72"/>
        <v>1955.4880881410159</v>
      </c>
      <c r="L66" s="12">
        <f t="shared" si="73"/>
        <v>2026.8421083542719</v>
      </c>
      <c r="N66" s="11">
        <f t="shared" si="3"/>
        <v>2026.8421083542719</v>
      </c>
      <c r="O66" s="6">
        <f>N66*0.078547</f>
        <v>159.20236708490302</v>
      </c>
      <c r="P66" s="10">
        <f t="shared" si="4"/>
        <v>1867.6397412693689</v>
      </c>
      <c r="Q66" s="10">
        <f t="shared" si="74"/>
        <v>1935.7882534785647</v>
      </c>
      <c r="S66" s="11">
        <f t="shared" si="5"/>
        <v>1935.7882534785647</v>
      </c>
      <c r="T66" s="6">
        <f>S66*0.078547</f>
        <v>152.05035994598083</v>
      </c>
      <c r="U66" s="10">
        <f t="shared" si="6"/>
        <v>1783.7378935325839</v>
      </c>
      <c r="V66" s="12">
        <f t="shared" si="75"/>
        <v>1848.8249019792936</v>
      </c>
      <c r="X66" s="11">
        <f t="shared" si="7"/>
        <v>1848.8249019792936</v>
      </c>
      <c r="Y66" s="6">
        <f>X66*0.078547</f>
        <v>145.21964957576759</v>
      </c>
      <c r="Z66" s="10">
        <f t="shared" si="8"/>
        <v>1703.605252403526</v>
      </c>
      <c r="AA66" s="10">
        <f t="shared" si="76"/>
        <v>1765.7682920827758</v>
      </c>
      <c r="AC66" s="11">
        <f t="shared" si="9"/>
        <v>1765.7682920827758</v>
      </c>
      <c r="AD66" s="6">
        <f>AC66*0.078547</f>
        <v>138.69580203822579</v>
      </c>
      <c r="AE66" s="10">
        <f t="shared" si="10"/>
        <v>1627.07249004455</v>
      </c>
      <c r="AF66" s="1">
        <f t="shared" si="77"/>
        <v>2996.2036427454727</v>
      </c>
      <c r="AH66" s="11">
        <f t="shared" si="11"/>
        <v>2996.2036427454727</v>
      </c>
      <c r="AI66" s="6">
        <f>AH66*0.078547</f>
        <v>235.34280752672868</v>
      </c>
      <c r="AJ66" s="10">
        <f t="shared" si="12"/>
        <v>2760.8608352187439</v>
      </c>
      <c r="AK66" s="10">
        <f t="shared" si="78"/>
        <v>2916.7922613981468</v>
      </c>
      <c r="AM66" s="11">
        <f t="shared" si="13"/>
        <v>2916.7922613981468</v>
      </c>
      <c r="AN66" s="6">
        <f>AM66*0.078547</f>
        <v>229.10528175604026</v>
      </c>
      <c r="AO66" s="10">
        <f t="shared" si="14"/>
        <v>2687.6869796421065</v>
      </c>
      <c r="AP66" s="4">
        <f t="shared" si="79"/>
        <v>2839.485599302051</v>
      </c>
      <c r="AR66" s="11">
        <f t="shared" si="15"/>
        <v>2839.485599302051</v>
      </c>
      <c r="AS66" s="6">
        <f>AR66*0.078547</f>
        <v>223.03307536837821</v>
      </c>
      <c r="AT66" s="10">
        <f t="shared" si="16"/>
        <v>2616.4525239336726</v>
      </c>
      <c r="AU66" s="10">
        <f t="shared" si="80"/>
        <v>2763.5141554793163</v>
      </c>
      <c r="AW66" s="11">
        <f t="shared" si="17"/>
        <v>2763.5141554793163</v>
      </c>
      <c r="AX66" s="6">
        <f>AW66*0.078547</f>
        <v>217.06574637043389</v>
      </c>
      <c r="AY66" s="10">
        <f t="shared" si="18"/>
        <v>2546.4484091088825</v>
      </c>
      <c r="AZ66" s="1">
        <f t="shared" si="81"/>
        <v>2690.2699763024925</v>
      </c>
      <c r="BB66" s="11">
        <f t="shared" si="19"/>
        <v>2690.2699763024925</v>
      </c>
      <c r="BC66" s="6">
        <f>BB66*0.078547</f>
        <v>211.3126358286319</v>
      </c>
      <c r="BD66" s="10">
        <f t="shared" si="20"/>
        <v>2478.9573404738608</v>
      </c>
      <c r="BE66" s="1">
        <f t="shared" si="82"/>
        <v>2467.9586142640683</v>
      </c>
      <c r="BG66" s="11">
        <f t="shared" si="21"/>
        <v>2467.9586142640683</v>
      </c>
      <c r="BH66" s="6">
        <f>BG66*0.078547</f>
        <v>193.85074527459977</v>
      </c>
      <c r="BI66" s="10">
        <f t="shared" si="22"/>
        <v>2274.1078689894684</v>
      </c>
      <c r="BJ66" s="1">
        <f t="shared" si="83"/>
        <v>2427.6593180517498</v>
      </c>
      <c r="BL66" s="11">
        <f t="shared" si="23"/>
        <v>2427.6593180517498</v>
      </c>
      <c r="BM66" s="6">
        <f>BL66*0.078547</f>
        <v>190.6853564550108</v>
      </c>
      <c r="BN66" s="10">
        <f t="shared" si="24"/>
        <v>2236.9739615967392</v>
      </c>
      <c r="BO66" s="1">
        <f t="shared" si="84"/>
        <v>2388.0180690472821</v>
      </c>
      <c r="BQ66" s="11">
        <f t="shared" si="25"/>
        <v>2388.0180690472821</v>
      </c>
      <c r="BR66" s="6">
        <f>BQ66*0.078547</f>
        <v>187.57165526945687</v>
      </c>
      <c r="BS66" s="10">
        <f t="shared" si="26"/>
        <v>2200.446413777825</v>
      </c>
      <c r="BT66" s="1">
        <f t="shared" si="85"/>
        <v>2349.0241219978097</v>
      </c>
      <c r="BV66" s="11">
        <f t="shared" si="27"/>
        <v>2349.0241219978097</v>
      </c>
      <c r="BW66" s="6">
        <f>BV66*0.078547</f>
        <v>184.50879771056196</v>
      </c>
      <c r="BX66" s="10">
        <f t="shared" si="28"/>
        <v>2164.5153242872479</v>
      </c>
      <c r="BY66" s="1">
        <f t="shared" si="86"/>
        <v>2310.6669071097072</v>
      </c>
      <c r="CA66" s="11">
        <f t="shared" si="29"/>
        <v>2310.6669071097072</v>
      </c>
      <c r="CB66" s="6">
        <f>CA66*0.078547</f>
        <v>181.49595355274619</v>
      </c>
      <c r="CC66" s="10">
        <f t="shared" si="30"/>
        <v>2129.1709535569607</v>
      </c>
      <c r="CD66" s="1">
        <f t="shared" si="87"/>
        <v>2108.0087545211195</v>
      </c>
      <c r="CF66" s="11">
        <f t="shared" si="31"/>
        <v>2108.0087545211195</v>
      </c>
      <c r="CG66" s="6">
        <f>CF66*0.078547</f>
        <v>165.57776364137038</v>
      </c>
      <c r="CH66" s="10">
        <f t="shared" si="32"/>
        <v>1942.4309908797491</v>
      </c>
      <c r="CI66" s="1">
        <f t="shared" si="88"/>
        <v>2116.5349523842633</v>
      </c>
      <c r="CK66" s="11">
        <f t="shared" si="33"/>
        <v>2116.5349523842633</v>
      </c>
      <c r="CL66" s="6">
        <f>CK66*0.078547</f>
        <v>166.24747090492673</v>
      </c>
      <c r="CM66" s="10">
        <f t="shared" si="34"/>
        <v>1950.2874814793365</v>
      </c>
      <c r="CN66" s="1">
        <f t="shared" si="89"/>
        <v>2125.6028943127289</v>
      </c>
      <c r="CP66" s="11">
        <f t="shared" si="35"/>
        <v>2125.6028943127289</v>
      </c>
      <c r="CQ66" s="6">
        <f>CP66*0.078547</f>
        <v>166.95973053958193</v>
      </c>
      <c r="CR66" s="10">
        <f t="shared" si="36"/>
        <v>1958.6431637731471</v>
      </c>
      <c r="CS66" s="1">
        <f t="shared" si="90"/>
        <v>2134.5800117348385</v>
      </c>
      <c r="CU66" s="11">
        <f t="shared" si="37"/>
        <v>2134.5800117348385</v>
      </c>
      <c r="CV66" s="6">
        <f>CU66*0.078547</f>
        <v>167.66485618173638</v>
      </c>
      <c r="CW66" s="10">
        <f t="shared" si="38"/>
        <v>1966.9151555531021</v>
      </c>
      <c r="CX66" s="1">
        <f t="shared" si="91"/>
        <v>2155.9670421433007</v>
      </c>
      <c r="CZ66" s="11">
        <f t="shared" si="39"/>
        <v>2155.9670421433007</v>
      </c>
      <c r="DA66" s="6">
        <f>CZ66*0.078547</f>
        <v>169.34474325922986</v>
      </c>
      <c r="DB66" s="10">
        <f t="shared" si="40"/>
        <v>1986.6222988840709</v>
      </c>
      <c r="DC66" s="1">
        <f t="shared" si="92"/>
        <v>1399.9243846749387</v>
      </c>
      <c r="DE66" s="11">
        <f t="shared" si="93"/>
        <v>1399.9243846749387</v>
      </c>
      <c r="DF66" s="6">
        <f>DE66*0.078547</f>
        <v>109.95986064306241</v>
      </c>
      <c r="DG66" s="10">
        <f t="shared" si="94"/>
        <v>1289.9645240318762</v>
      </c>
      <c r="DH66" s="1">
        <f t="shared" si="95"/>
        <v>1400.2280376376336</v>
      </c>
      <c r="DJ66" s="11">
        <f t="shared" si="41"/>
        <v>1400.2280376376336</v>
      </c>
      <c r="DK66" s="6">
        <f>DJ66*0.078547</f>
        <v>109.98371167232321</v>
      </c>
      <c r="DL66" s="10">
        <f t="shared" si="42"/>
        <v>1290.2443259653105</v>
      </c>
      <c r="DM66" s="1">
        <f t="shared" si="96"/>
        <v>1400.5296661460259</v>
      </c>
      <c r="DO66" s="11">
        <f t="shared" si="43"/>
        <v>1400.5296661460259</v>
      </c>
      <c r="DP66" s="6">
        <f>DO66*0.078547</f>
        <v>110.00740368677191</v>
      </c>
      <c r="DQ66" s="10">
        <f t="shared" si="44"/>
        <v>1290.5222624592539</v>
      </c>
      <c r="DR66" s="1">
        <f t="shared" si="97"/>
        <v>1400.8292836971521</v>
      </c>
      <c r="DT66" s="11">
        <f t="shared" si="45"/>
        <v>1400.8292836971521</v>
      </c>
      <c r="DU66" s="6">
        <f>DT66*0.078547</f>
        <v>110.03093774656021</v>
      </c>
      <c r="DV66" s="10">
        <f t="shared" si="46"/>
        <v>1290.7983459505917</v>
      </c>
      <c r="DW66" s="1">
        <f t="shared" si="98"/>
        <v>1401.715374680213</v>
      </c>
      <c r="DY66" s="11">
        <f t="shared" si="47"/>
        <v>1401.715374680213</v>
      </c>
      <c r="DZ66" s="6">
        <f>DY66*0.078547</f>
        <v>110.10053753500669</v>
      </c>
      <c r="EA66" s="10">
        <f t="shared" si="48"/>
        <v>1291.6148371452064</v>
      </c>
      <c r="EB66" s="1">
        <f t="shared" si="99"/>
        <v>996.49540018533139</v>
      </c>
      <c r="ED66" s="11">
        <f t="shared" si="49"/>
        <v>996.49540018533139</v>
      </c>
      <c r="EE66" s="6">
        <f>ED66*0.078547</f>
        <v>78.271724198357234</v>
      </c>
      <c r="EF66" s="10">
        <f t="shared" si="50"/>
        <v>918.22367598697417</v>
      </c>
      <c r="EG66" s="1">
        <f t="shared" si="100"/>
        <v>1001.4196758311605</v>
      </c>
      <c r="EI66" s="11">
        <f t="shared" si="51"/>
        <v>1001.4196758311605</v>
      </c>
      <c r="EJ66" s="6">
        <f>EI66*0.078547</f>
        <v>78.658511277510172</v>
      </c>
      <c r="EK66" s="10">
        <f t="shared" si="52"/>
        <v>922.76116455365036</v>
      </c>
      <c r="EL66" s="1">
        <f t="shared" si="101"/>
        <v>1006.3240081606247</v>
      </c>
      <c r="EN66" s="11">
        <f t="shared" si="53"/>
        <v>1006.3240081606247</v>
      </c>
      <c r="EO66" s="6">
        <f>EN66*0.078547</f>
        <v>79.043731868992595</v>
      </c>
      <c r="EP66" s="10">
        <f t="shared" si="54"/>
        <v>927.28027629163205</v>
      </c>
      <c r="EQ66" s="1">
        <f t="shared" si="102"/>
        <v>1010.6294824337576</v>
      </c>
      <c r="ES66" s="11">
        <f t="shared" si="55"/>
        <v>1010.6294824337576</v>
      </c>
      <c r="ET66" s="6">
        <f>ES66*0.078547</f>
        <v>79.381913956724361</v>
      </c>
      <c r="EU66" s="10">
        <f t="shared" si="56"/>
        <v>931.24756847703327</v>
      </c>
      <c r="EV66" s="1">
        <f t="shared" si="103"/>
        <v>1019.3733368862715</v>
      </c>
      <c r="EX66" s="11">
        <f t="shared" si="57"/>
        <v>1019.3733368862715</v>
      </c>
      <c r="EY66" s="6">
        <f>EX66*0.078547</f>
        <v>80.06871749240598</v>
      </c>
      <c r="EZ66" s="10">
        <f t="shared" si="58"/>
        <v>939.30461939386555</v>
      </c>
      <c r="FA66" s="1">
        <f t="shared" si="104"/>
        <v>718.53188697228006</v>
      </c>
      <c r="FC66" s="11">
        <f t="shared" si="59"/>
        <v>718.53188697228006</v>
      </c>
      <c r="FD66" s="6">
        <f>FC66*0.078547</f>
        <v>56.438524126011686</v>
      </c>
      <c r="FE66" s="10">
        <f t="shared" si="60"/>
        <v>662.09336284626841</v>
      </c>
      <c r="FF66" s="1">
        <f t="shared" si="105"/>
        <v>729.05395060355215</v>
      </c>
      <c r="FH66" s="11">
        <f t="shared" si="61"/>
        <v>729.05395060355215</v>
      </c>
      <c r="FI66" s="6">
        <f>FH66*0.078547</f>
        <v>57.265000658057218</v>
      </c>
      <c r="FJ66" s="10">
        <f t="shared" si="62"/>
        <v>671.78894994549489</v>
      </c>
      <c r="FK66" s="1">
        <f t="shared" si="106"/>
        <v>738.97618444050636</v>
      </c>
      <c r="FM66" s="11">
        <f t="shared" si="63"/>
        <v>738.97618444050636</v>
      </c>
      <c r="FN66" s="6">
        <f>FM66*0.078547</f>
        <v>58.04436235924846</v>
      </c>
      <c r="FO66" s="10">
        <f t="shared" si="64"/>
        <v>680.93182208125791</v>
      </c>
      <c r="FP66" s="1">
        <f t="shared" si="107"/>
        <v>749.44437734795019</v>
      </c>
      <c r="FR66" s="11">
        <f t="shared" si="65"/>
        <v>749.44437734795019</v>
      </c>
      <c r="FS66" s="6">
        <f>FR66*0.078547</f>
        <v>58.866607507549446</v>
      </c>
      <c r="FT66" s="10">
        <f t="shared" si="66"/>
        <v>690.57776984040072</v>
      </c>
      <c r="FU66" s="1">
        <f t="shared" si="108"/>
        <v>759.88498656708259</v>
      </c>
      <c r="FW66" s="11">
        <f t="shared" si="67"/>
        <v>759.88498656708259</v>
      </c>
      <c r="FX66" s="6">
        <f>FW66*0.078547</f>
        <v>59.686686039884641</v>
      </c>
      <c r="FY66" s="10">
        <f t="shared" si="68"/>
        <v>700.19830052719794</v>
      </c>
      <c r="FZ66" s="1">
        <f t="shared" si="109"/>
        <v>528.62612604239757</v>
      </c>
      <c r="GB66" s="11">
        <f t="shared" si="69"/>
        <v>528.62612604239757</v>
      </c>
      <c r="GC66" s="6">
        <f>GB66*0.078547</f>
        <v>41.521996322252207</v>
      </c>
      <c r="GD66" s="10">
        <f t="shared" si="70"/>
        <v>487.10412972014535</v>
      </c>
      <c r="GE66" s="1">
        <f t="shared" si="110"/>
        <v>539.77999037238408</v>
      </c>
    </row>
    <row r="67" spans="1:187" x14ac:dyDescent="0.3">
      <c r="A67">
        <v>81</v>
      </c>
      <c r="B67">
        <v>1226</v>
      </c>
      <c r="D67">
        <f t="shared" ref="D67:D90" si="111">B67+C67</f>
        <v>1226</v>
      </c>
      <c r="E67" s="6">
        <f>D67*0.078547</f>
        <v>96.298622000000009</v>
      </c>
      <c r="F67" s="9">
        <f t="shared" ref="F67:F90" si="112">D67-E67</f>
        <v>1129.701378</v>
      </c>
      <c r="G67" s="4">
        <f t="shared" si="71"/>
        <v>1129.701378</v>
      </c>
      <c r="I67" s="11">
        <f t="shared" ref="I67:I90" si="113">G67+H67</f>
        <v>1129.701378</v>
      </c>
      <c r="J67" s="6">
        <f>I67*0.078547</f>
        <v>88.734654137766</v>
      </c>
      <c r="K67" s="10">
        <f t="shared" ref="K67:K90" si="114">I67-J67</f>
        <v>1040.9667238622339</v>
      </c>
      <c r="L67" s="12">
        <f t="shared" si="73"/>
        <v>1955.4880881410159</v>
      </c>
      <c r="N67" s="11">
        <f t="shared" ref="N67:N90" si="115">L67+M67</f>
        <v>1955.4880881410159</v>
      </c>
      <c r="O67" s="6">
        <f>N67*0.078547</f>
        <v>153.59772285921238</v>
      </c>
      <c r="P67" s="10">
        <f t="shared" ref="P67:P90" si="116">N67-O67</f>
        <v>1801.8903652818035</v>
      </c>
      <c r="Q67" s="10">
        <f t="shared" si="74"/>
        <v>1867.6397412693689</v>
      </c>
      <c r="S67" s="11">
        <f t="shared" ref="S67:S90" si="117">Q67+R67</f>
        <v>1867.6397412693689</v>
      </c>
      <c r="T67" s="6">
        <f>S67*0.078547</f>
        <v>146.69749875748514</v>
      </c>
      <c r="U67" s="10">
        <f t="shared" ref="U67:U90" si="118">S67-T67</f>
        <v>1720.9422425118837</v>
      </c>
      <c r="V67" s="12">
        <f t="shared" si="75"/>
        <v>1783.7378935325839</v>
      </c>
      <c r="X67" s="11">
        <f t="shared" ref="X67:X90" si="119">V67+W67</f>
        <v>1783.7378935325839</v>
      </c>
      <c r="Y67" s="6">
        <f>X67*0.078547</f>
        <v>140.10726032330388</v>
      </c>
      <c r="Z67" s="10">
        <f t="shared" ref="Z67:Z90" si="120">X67-Y67</f>
        <v>1643.6306332092799</v>
      </c>
      <c r="AA67" s="10">
        <f t="shared" si="76"/>
        <v>1703.605252403526</v>
      </c>
      <c r="AC67" s="11">
        <f t="shared" ref="AC67:AC90" si="121">AA67+AB67</f>
        <v>1703.605252403526</v>
      </c>
      <c r="AD67" s="6">
        <f>AC67*0.078547</f>
        <v>133.81308176053977</v>
      </c>
      <c r="AE67" s="10">
        <f t="shared" ref="AE67:AE90" si="122">AC67-AD67</f>
        <v>1569.7921706429863</v>
      </c>
      <c r="AF67" s="1">
        <f t="shared" si="77"/>
        <v>1627.07249004455</v>
      </c>
      <c r="AH67" s="11">
        <f t="shared" ref="AH67:AH90" si="123">AF67+AG67</f>
        <v>1627.07249004455</v>
      </c>
      <c r="AI67" s="6">
        <f>AH67*0.078547</f>
        <v>127.80166287552927</v>
      </c>
      <c r="AJ67" s="10">
        <f t="shared" ref="AJ67:AJ90" si="124">AH67-AI67</f>
        <v>1499.2708271690208</v>
      </c>
      <c r="AK67" s="10">
        <f t="shared" si="78"/>
        <v>2760.8608352187439</v>
      </c>
      <c r="AM67" s="11">
        <f t="shared" ref="AM67:AM90" si="125">AK67+AL67</f>
        <v>2760.8608352187439</v>
      </c>
      <c r="AN67" s="6">
        <f>AM67*0.078547</f>
        <v>216.85733602392668</v>
      </c>
      <c r="AO67" s="10">
        <f t="shared" ref="AO67:AO90" si="126">AM67-AN67</f>
        <v>2544.0034991948173</v>
      </c>
      <c r="AP67" s="4">
        <f t="shared" si="79"/>
        <v>2687.6869796421065</v>
      </c>
      <c r="AR67" s="11">
        <f t="shared" ref="AR67:AR90" si="127">AP67+AQ67</f>
        <v>2687.6869796421065</v>
      </c>
      <c r="AS67" s="6">
        <f>AR67*0.078547</f>
        <v>211.10974918994856</v>
      </c>
      <c r="AT67" s="10">
        <f t="shared" ref="AT67:AT90" si="128">AR67-AS67</f>
        <v>2476.5772304521579</v>
      </c>
      <c r="AU67" s="10">
        <f t="shared" si="80"/>
        <v>2616.4525239336726</v>
      </c>
      <c r="AW67" s="11">
        <f t="shared" ref="AW67:AW90" si="129">AU67+AV67</f>
        <v>2616.4525239336726</v>
      </c>
      <c r="AX67" s="6">
        <f>AW67*0.078547</f>
        <v>205.51449639741821</v>
      </c>
      <c r="AY67" s="10">
        <f t="shared" ref="AY67:AY90" si="130">AW67-AX67</f>
        <v>2410.9380275362546</v>
      </c>
      <c r="AZ67" s="1">
        <f t="shared" si="81"/>
        <v>2546.4484091088825</v>
      </c>
      <c r="BB67" s="11">
        <f t="shared" ref="BB67:BB90" si="131">AZ67+BA67</f>
        <v>2546.4484091088825</v>
      </c>
      <c r="BC67" s="6">
        <f>BB67*0.078547</f>
        <v>200.01588319027542</v>
      </c>
      <c r="BD67" s="10">
        <f t="shared" ref="BD67:BD90" si="132">BB67-BC67</f>
        <v>2346.4325259186071</v>
      </c>
      <c r="BE67" s="1">
        <f t="shared" si="82"/>
        <v>2478.9573404738608</v>
      </c>
      <c r="BG67" s="11">
        <f t="shared" ref="BG67:BG90" si="133">BE67+BF67</f>
        <v>2478.9573404738608</v>
      </c>
      <c r="BH67" s="6">
        <f>BG67*0.078547</f>
        <v>194.71466222220036</v>
      </c>
      <c r="BI67" s="10">
        <f t="shared" ref="BI67:BI90" si="134">BG67-BH67</f>
        <v>2284.2426782516604</v>
      </c>
      <c r="BJ67" s="1">
        <f t="shared" si="83"/>
        <v>2274.1078689894684</v>
      </c>
      <c r="BL67" s="11">
        <f t="shared" ref="BL67:BL90" si="135">BJ67+BK67</f>
        <v>2274.1078689894684</v>
      </c>
      <c r="BM67" s="6">
        <f>BL67*0.078547</f>
        <v>178.62435078551579</v>
      </c>
      <c r="BN67" s="10">
        <f t="shared" ref="BN67:BN90" si="136">BL67-BM67</f>
        <v>2095.4835182039528</v>
      </c>
      <c r="BO67" s="1">
        <f t="shared" si="84"/>
        <v>2236.9739615967392</v>
      </c>
      <c r="BQ67" s="11">
        <f t="shared" ref="BQ67:BQ90" si="137">BO67+BP67</f>
        <v>2236.9739615967392</v>
      </c>
      <c r="BR67" s="6">
        <f>BQ67*0.078547</f>
        <v>175.70759376153907</v>
      </c>
      <c r="BS67" s="10">
        <f t="shared" ref="BS67:BS90" si="138">BQ67-BR67</f>
        <v>2061.2663678352001</v>
      </c>
      <c r="BT67" s="1">
        <f t="shared" si="85"/>
        <v>2200.446413777825</v>
      </c>
      <c r="BV67" s="11">
        <f t="shared" ref="BV67:BV90" si="139">BT67+BU67</f>
        <v>2200.446413777825</v>
      </c>
      <c r="BW67" s="6">
        <f>BV67*0.078547</f>
        <v>172.83846446300683</v>
      </c>
      <c r="BX67" s="10">
        <f t="shared" ref="BX67:BX90" si="140">BV67-BW67</f>
        <v>2027.6079493148181</v>
      </c>
      <c r="BY67" s="1">
        <f t="shared" si="86"/>
        <v>2164.5153242872479</v>
      </c>
      <c r="CA67" s="11">
        <f t="shared" ref="CA67:CA90" si="141">BY67+BZ67</f>
        <v>2164.5153242872479</v>
      </c>
      <c r="CB67" s="6">
        <f>CA67*0.078547</f>
        <v>170.01618517679049</v>
      </c>
      <c r="CC67" s="10">
        <f t="shared" ref="CC67:CC90" si="142">CA67-CB67</f>
        <v>1994.4991391104575</v>
      </c>
      <c r="CD67" s="1">
        <f t="shared" si="87"/>
        <v>2129.1709535569607</v>
      </c>
      <c r="CF67" s="11">
        <f t="shared" ref="CF67:CF90" si="143">CD67+CE67</f>
        <v>2129.1709535569607</v>
      </c>
      <c r="CG67" s="6">
        <f>CF67*0.078547</f>
        <v>167.23999088903861</v>
      </c>
      <c r="CH67" s="10">
        <f t="shared" ref="CH67:CH90" si="144">CF67-CG67</f>
        <v>1961.9309626679221</v>
      </c>
      <c r="CI67" s="1">
        <f t="shared" si="88"/>
        <v>1942.4309908797491</v>
      </c>
      <c r="CK67" s="11">
        <f t="shared" ref="CK67:CK90" si="145">CI67+CJ67</f>
        <v>1942.4309908797491</v>
      </c>
      <c r="CL67" s="6">
        <f>CK67*0.078547</f>
        <v>152.57212704063167</v>
      </c>
      <c r="CM67" s="10">
        <f t="shared" ref="CM67:CM90" si="146">CK67-CL67</f>
        <v>1789.8588638391175</v>
      </c>
      <c r="CN67" s="1">
        <f t="shared" si="89"/>
        <v>1950.2874814793365</v>
      </c>
      <c r="CP67" s="11">
        <f t="shared" ref="CP67:CP90" si="147">CN67+CO67</f>
        <v>1950.2874814793365</v>
      </c>
      <c r="CQ67" s="6">
        <f>CP67*0.078547</f>
        <v>153.18923080775747</v>
      </c>
      <c r="CR67" s="10">
        <f t="shared" ref="CR67:CR90" si="148">CP67-CQ67</f>
        <v>1797.0982506715791</v>
      </c>
      <c r="CS67" s="1">
        <f t="shared" si="90"/>
        <v>1958.6431637731471</v>
      </c>
      <c r="CU67" s="11">
        <f t="shared" ref="CU67:CU90" si="149">CS67+CT67</f>
        <v>1958.6431637731471</v>
      </c>
      <c r="CV67" s="6">
        <f>CU67*0.078547</f>
        <v>153.84554458488938</v>
      </c>
      <c r="CW67" s="10">
        <f t="shared" ref="CW67:CW90" si="150">CU67-CV67</f>
        <v>1804.7976191882576</v>
      </c>
      <c r="CX67" s="1">
        <f t="shared" si="91"/>
        <v>1966.9151555531021</v>
      </c>
      <c r="CZ67" s="11">
        <f t="shared" ref="CZ67:CZ90" si="151">CX67+CY67</f>
        <v>1966.9151555531021</v>
      </c>
      <c r="DA67" s="6">
        <f>CZ67*0.078547</f>
        <v>154.49528472322953</v>
      </c>
      <c r="DB67" s="10">
        <f t="shared" ref="DB67:DB90" si="152">CZ67-DA67</f>
        <v>1812.4198708298725</v>
      </c>
      <c r="DC67" s="1">
        <f t="shared" si="92"/>
        <v>1986.6222988840709</v>
      </c>
      <c r="DE67" s="11">
        <f t="shared" ref="DE67:DE90" si="153">DC67+DD67</f>
        <v>1986.6222988840709</v>
      </c>
      <c r="DF67" s="6">
        <f>DE67*0.078547</f>
        <v>156.04322171044714</v>
      </c>
      <c r="DG67" s="10">
        <f t="shared" ref="DG67:DG90" si="154">DE67-DF67</f>
        <v>1830.5790771736238</v>
      </c>
      <c r="DH67" s="1">
        <f t="shared" si="95"/>
        <v>1289.9645240318762</v>
      </c>
      <c r="DJ67" s="11">
        <f t="shared" ref="DJ67:DJ90" si="155">DH67+DI67</f>
        <v>1289.9645240318762</v>
      </c>
      <c r="DK67" s="6">
        <f>DJ67*0.078547</f>
        <v>101.32284346913178</v>
      </c>
      <c r="DL67" s="10">
        <f t="shared" ref="DL67:DL90" si="156">DJ67-DK67</f>
        <v>1188.6416805627443</v>
      </c>
      <c r="DM67" s="1">
        <f t="shared" si="96"/>
        <v>1290.2443259653105</v>
      </c>
      <c r="DO67" s="11">
        <f t="shared" ref="DO67:DO90" si="157">DM67+DN67</f>
        <v>1290.2443259653105</v>
      </c>
      <c r="DP67" s="6">
        <f>DO67*0.078547</f>
        <v>101.34482107159725</v>
      </c>
      <c r="DQ67" s="10">
        <f t="shared" ref="DQ67:DQ90" si="158">DO67-DP67</f>
        <v>1188.8995048937134</v>
      </c>
      <c r="DR67" s="1">
        <f t="shared" si="97"/>
        <v>1290.5222624592539</v>
      </c>
      <c r="DT67" s="11">
        <f t="shared" ref="DT67:DT90" si="159">DR67+DS67</f>
        <v>1290.5222624592539</v>
      </c>
      <c r="DU67" s="6">
        <f>DT67*0.078547</f>
        <v>101.36665214938702</v>
      </c>
      <c r="DV67" s="10">
        <f t="shared" ref="DV67:DV90" si="160">DT67-DU67</f>
        <v>1189.1556103098669</v>
      </c>
      <c r="DW67" s="1">
        <f t="shared" si="98"/>
        <v>1290.7983459505917</v>
      </c>
      <c r="DY67" s="11">
        <f t="shared" ref="DY67:DY90" si="161">DW67+DX67</f>
        <v>1290.7983459505917</v>
      </c>
      <c r="DZ67" s="6">
        <f>DY67*0.078547</f>
        <v>101.38833767938114</v>
      </c>
      <c r="EA67" s="10">
        <f t="shared" ref="EA67:EA90" si="162">DY67-DZ67</f>
        <v>1189.4100082712107</v>
      </c>
      <c r="EB67" s="1">
        <f t="shared" si="99"/>
        <v>1291.6148371452064</v>
      </c>
      <c r="ED67" s="11">
        <f t="shared" ref="ED67:ED90" si="163">EB67+EC67</f>
        <v>1291.6148371452064</v>
      </c>
      <c r="EE67" s="6">
        <f>ED67*0.078547</f>
        <v>101.45247061324453</v>
      </c>
      <c r="EF67" s="10">
        <f t="shared" ref="EF67:EF90" si="164">ED67-EE67</f>
        <v>1190.1623665319619</v>
      </c>
      <c r="EG67" s="1">
        <f t="shared" si="100"/>
        <v>918.22367598697417</v>
      </c>
      <c r="EI67" s="11">
        <f t="shared" ref="EI67:EI90" si="165">EG67+EH67</f>
        <v>918.22367598697417</v>
      </c>
      <c r="EJ67" s="6">
        <f>EI67*0.078547</f>
        <v>72.123715077748869</v>
      </c>
      <c r="EK67" s="10">
        <f t="shared" ref="EK67:EK90" si="166">EI67-EJ67</f>
        <v>846.09996090922527</v>
      </c>
      <c r="EL67" s="1">
        <f t="shared" si="101"/>
        <v>922.76116455365036</v>
      </c>
      <c r="EN67" s="11">
        <f t="shared" ref="EN67:EN90" si="167">EL67+EM67</f>
        <v>922.76116455365036</v>
      </c>
      <c r="EO67" s="6">
        <f>EN67*0.078547</f>
        <v>72.480121192195583</v>
      </c>
      <c r="EP67" s="10">
        <f t="shared" ref="EP67:EP90" si="168">EN67-EO67</f>
        <v>850.28104336145475</v>
      </c>
      <c r="EQ67" s="1">
        <f t="shared" si="102"/>
        <v>927.28027629163205</v>
      </c>
      <c r="ES67" s="11">
        <f t="shared" ref="ES67:ES90" si="169">EQ67+ER67</f>
        <v>927.28027629163205</v>
      </c>
      <c r="ET67" s="6">
        <f>ES67*0.078547</f>
        <v>72.835083861878829</v>
      </c>
      <c r="EU67" s="10">
        <f t="shared" ref="EU67:EU90" si="170">ES67-ET67</f>
        <v>854.44519242975321</v>
      </c>
      <c r="EV67" s="1">
        <f t="shared" si="103"/>
        <v>931.24756847703327</v>
      </c>
      <c r="EX67" s="11">
        <f t="shared" ref="EX67:EX90" si="171">EV67+EW67</f>
        <v>931.24756847703327</v>
      </c>
      <c r="EY67" s="6">
        <f>EX67*0.078547</f>
        <v>73.146702761165542</v>
      </c>
      <c r="EZ67" s="10">
        <f t="shared" ref="EZ67:EZ90" si="172">EX67-EY67</f>
        <v>858.10086571586771</v>
      </c>
      <c r="FA67" s="1">
        <f t="shared" si="104"/>
        <v>939.30461939386555</v>
      </c>
      <c r="FC67" s="11">
        <f t="shared" ref="FC67:FC90" si="173">FA67+FB67</f>
        <v>939.30461939386555</v>
      </c>
      <c r="FD67" s="6">
        <f>FC67*0.078547</f>
        <v>73.77955993952996</v>
      </c>
      <c r="FE67" s="10">
        <f t="shared" ref="FE67:FE90" si="174">FC67-FD67</f>
        <v>865.52505945433563</v>
      </c>
      <c r="FF67" s="1">
        <f t="shared" si="105"/>
        <v>662.09336284626841</v>
      </c>
      <c r="FH67" s="11">
        <f t="shared" ref="FH67:FH90" si="175">FF67+FG67</f>
        <v>662.09336284626841</v>
      </c>
      <c r="FI67" s="6">
        <f>FH67*0.078547</f>
        <v>52.00544737148585</v>
      </c>
      <c r="FJ67" s="10">
        <f t="shared" ref="FJ67:FJ90" si="176">FH67-FI67</f>
        <v>610.08791547478256</v>
      </c>
      <c r="FK67" s="1">
        <f t="shared" si="106"/>
        <v>671.78894994549489</v>
      </c>
      <c r="FM67" s="11">
        <f t="shared" ref="FM67:FM90" si="177">FK67+FL67</f>
        <v>671.78894994549489</v>
      </c>
      <c r="FN67" s="6">
        <f>FM67*0.078547</f>
        <v>52.767006651368789</v>
      </c>
      <c r="FO67" s="10">
        <f t="shared" ref="FO67:FO90" si="178">FM67-FN67</f>
        <v>619.02194329412612</v>
      </c>
      <c r="FP67" s="1">
        <f t="shared" si="107"/>
        <v>680.93182208125791</v>
      </c>
      <c r="FR67" s="11">
        <f t="shared" ref="FR67:FR90" si="179">FP67+FQ67</f>
        <v>680.93182208125791</v>
      </c>
      <c r="FS67" s="6">
        <f>FR67*0.078547</f>
        <v>53.485151829016566</v>
      </c>
      <c r="FT67" s="10">
        <f t="shared" ref="FT67:FT90" si="180">FR67-FS67</f>
        <v>627.44667025224135</v>
      </c>
      <c r="FU67" s="1">
        <f t="shared" si="108"/>
        <v>690.57776984040072</v>
      </c>
      <c r="FW67" s="11">
        <f t="shared" ref="FW67:FW90" si="181">FU67+FV67</f>
        <v>690.57776984040072</v>
      </c>
      <c r="FX67" s="6">
        <f>FW67*0.078547</f>
        <v>54.242812087653959</v>
      </c>
      <c r="FY67" s="10">
        <f t="shared" ref="FY67:FY90" si="182">FW67-FX67</f>
        <v>636.33495775274673</v>
      </c>
      <c r="FZ67" s="1">
        <f t="shared" si="109"/>
        <v>700.19830052719794</v>
      </c>
      <c r="GB67" s="11">
        <f t="shared" ref="GB67:GB90" si="183">FZ67+GA67</f>
        <v>700.19830052719794</v>
      </c>
      <c r="GC67" s="6">
        <f>GB67*0.078547</f>
        <v>54.998475911509821</v>
      </c>
      <c r="GD67" s="10">
        <f t="shared" ref="GD67:GD90" si="184">GB67-GC67</f>
        <v>645.19982461568816</v>
      </c>
      <c r="GE67" s="1">
        <f t="shared" si="110"/>
        <v>487.10412972014535</v>
      </c>
    </row>
    <row r="68" spans="1:187" x14ac:dyDescent="0.3">
      <c r="A68">
        <v>82</v>
      </c>
      <c r="B68">
        <v>1226</v>
      </c>
      <c r="D68">
        <f t="shared" si="111"/>
        <v>1226</v>
      </c>
      <c r="E68" s="6">
        <f>D68*0.078547</f>
        <v>96.298622000000009</v>
      </c>
      <c r="F68" s="9">
        <f t="shared" si="112"/>
        <v>1129.701378</v>
      </c>
      <c r="G68" s="4">
        <f t="shared" ref="G68:G89" si="185">F67</f>
        <v>1129.701378</v>
      </c>
      <c r="I68" s="11">
        <f t="shared" si="113"/>
        <v>1129.701378</v>
      </c>
      <c r="J68" s="6">
        <f>I68*0.078547</f>
        <v>88.734654137766</v>
      </c>
      <c r="K68" s="10">
        <f t="shared" si="114"/>
        <v>1040.9667238622339</v>
      </c>
      <c r="L68" s="12">
        <f t="shared" ref="L68:L90" si="186">K67</f>
        <v>1040.9667238622339</v>
      </c>
      <c r="N68" s="11">
        <f t="shared" si="115"/>
        <v>1040.9667238622339</v>
      </c>
      <c r="O68" s="6">
        <f>N68*0.078547</f>
        <v>81.764813259206889</v>
      </c>
      <c r="P68" s="10">
        <f t="shared" si="116"/>
        <v>959.20191060302704</v>
      </c>
      <c r="Q68" s="10">
        <f t="shared" ref="Q68:Q90" si="187">P67</f>
        <v>1801.8903652818035</v>
      </c>
      <c r="S68" s="11">
        <f t="shared" si="117"/>
        <v>1801.8903652818035</v>
      </c>
      <c r="T68" s="6">
        <f>S68*0.078547</f>
        <v>141.53308252178982</v>
      </c>
      <c r="U68" s="10">
        <f t="shared" si="118"/>
        <v>1660.3572827600137</v>
      </c>
      <c r="V68" s="12">
        <f t="shared" ref="V68:V90" si="188">U67</f>
        <v>1720.9422425118837</v>
      </c>
      <c r="X68" s="11">
        <f t="shared" si="119"/>
        <v>1720.9422425118837</v>
      </c>
      <c r="Y68" s="6">
        <f>X68*0.078547</f>
        <v>135.17485032258094</v>
      </c>
      <c r="Z68" s="10">
        <f t="shared" si="120"/>
        <v>1585.7673921893029</v>
      </c>
      <c r="AA68" s="10">
        <f t="shared" ref="AA68:AA90" si="189">Z67</f>
        <v>1643.6306332092799</v>
      </c>
      <c r="AC68" s="11">
        <f t="shared" si="121"/>
        <v>1643.6306332092799</v>
      </c>
      <c r="AD68" s="6">
        <f>AC68*0.078547</f>
        <v>129.10225534668933</v>
      </c>
      <c r="AE68" s="10">
        <f t="shared" si="122"/>
        <v>1514.5283778625906</v>
      </c>
      <c r="AF68" s="1">
        <f t="shared" ref="AF68:AF90" si="190">AE67</f>
        <v>1569.7921706429863</v>
      </c>
      <c r="AH68" s="11">
        <f t="shared" si="123"/>
        <v>1569.7921706429863</v>
      </c>
      <c r="AI68" s="6">
        <f>AH68*0.078547</f>
        <v>123.30246562749466</v>
      </c>
      <c r="AJ68" s="10">
        <f t="shared" si="124"/>
        <v>1446.4897050154916</v>
      </c>
      <c r="AK68" s="10">
        <f t="shared" ref="AK68:AK90" si="191">AJ67</f>
        <v>1499.2708271690208</v>
      </c>
      <c r="AM68" s="11">
        <f t="shared" si="125"/>
        <v>1499.2708271690208</v>
      </c>
      <c r="AN68" s="6">
        <f>AM68*0.078547</f>
        <v>117.76322566164508</v>
      </c>
      <c r="AO68" s="10">
        <f t="shared" si="126"/>
        <v>1381.5076015073757</v>
      </c>
      <c r="AP68" s="4">
        <f t="shared" ref="AP68:AP90" si="192">AO67</f>
        <v>2544.0034991948173</v>
      </c>
      <c r="AR68" s="11">
        <f t="shared" si="127"/>
        <v>2544.0034991948173</v>
      </c>
      <c r="AS68" s="6">
        <f>AR68*0.078547</f>
        <v>199.82384285125534</v>
      </c>
      <c r="AT68" s="10">
        <f t="shared" si="128"/>
        <v>2344.1796563435619</v>
      </c>
      <c r="AU68" s="10">
        <f t="shared" ref="AU68:AU90" si="193">AT67</f>
        <v>2476.5772304521579</v>
      </c>
      <c r="AW68" s="11">
        <f t="shared" si="129"/>
        <v>2476.5772304521579</v>
      </c>
      <c r="AX68" s="6">
        <f>AW68*0.078547</f>
        <v>194.52771172032567</v>
      </c>
      <c r="AY68" s="10">
        <f t="shared" si="130"/>
        <v>2282.049518731832</v>
      </c>
      <c r="AZ68" s="1">
        <f t="shared" ref="AZ68:AZ90" si="194">AY67</f>
        <v>2410.9380275362546</v>
      </c>
      <c r="BB68" s="11">
        <f t="shared" si="131"/>
        <v>2410.9380275362546</v>
      </c>
      <c r="BC68" s="6">
        <f>BB68*0.078547</f>
        <v>189.37194924889019</v>
      </c>
      <c r="BD68" s="10">
        <f t="shared" si="132"/>
        <v>2221.5660782873642</v>
      </c>
      <c r="BE68" s="1">
        <f t="shared" ref="BE68:BE90" si="195">BD67</f>
        <v>2346.4325259186071</v>
      </c>
      <c r="BG68" s="11">
        <f t="shared" si="133"/>
        <v>2346.4325259186071</v>
      </c>
      <c r="BH68" s="6">
        <f>BG68*0.078547</f>
        <v>184.30523561332885</v>
      </c>
      <c r="BI68" s="10">
        <f t="shared" si="134"/>
        <v>2162.1272903052782</v>
      </c>
      <c r="BJ68" s="1">
        <f t="shared" ref="BJ68:BJ90" si="196">BI67</f>
        <v>2284.2426782516604</v>
      </c>
      <c r="BL68" s="11">
        <f t="shared" si="135"/>
        <v>2284.2426782516604</v>
      </c>
      <c r="BM68" s="6">
        <f>BL68*0.078547</f>
        <v>179.42040964863318</v>
      </c>
      <c r="BN68" s="10">
        <f t="shared" si="136"/>
        <v>2104.8222686030272</v>
      </c>
      <c r="BO68" s="1">
        <f t="shared" ref="BO68:BO90" si="197">BN67</f>
        <v>2095.4835182039528</v>
      </c>
      <c r="BQ68" s="11">
        <f t="shared" si="137"/>
        <v>2095.4835182039528</v>
      </c>
      <c r="BR68" s="6">
        <f>BQ68*0.078547</f>
        <v>164.59394390436589</v>
      </c>
      <c r="BS68" s="10">
        <f t="shared" si="138"/>
        <v>1930.8895742995869</v>
      </c>
      <c r="BT68" s="1">
        <f t="shared" ref="BT68:BT90" si="198">BS67</f>
        <v>2061.2663678352001</v>
      </c>
      <c r="BV68" s="11">
        <f t="shared" si="139"/>
        <v>2061.2663678352001</v>
      </c>
      <c r="BW68" s="6">
        <f>BV68*0.078547</f>
        <v>161.90628939435146</v>
      </c>
      <c r="BX68" s="10">
        <f t="shared" si="140"/>
        <v>1899.3600784408486</v>
      </c>
      <c r="BY68" s="1">
        <f t="shared" ref="BY68:BY90" si="199">BX67</f>
        <v>2027.6079493148181</v>
      </c>
      <c r="CA68" s="11">
        <f t="shared" si="141"/>
        <v>2027.6079493148181</v>
      </c>
      <c r="CB68" s="6">
        <f>CA68*0.078547</f>
        <v>159.26252159483104</v>
      </c>
      <c r="CC68" s="10">
        <f t="shared" si="142"/>
        <v>1868.3454277199871</v>
      </c>
      <c r="CD68" s="1">
        <f t="shared" ref="CD68:CD90" si="200">CC67</f>
        <v>1994.4991391104575</v>
      </c>
      <c r="CF68" s="11">
        <f t="shared" si="143"/>
        <v>1994.4991391104575</v>
      </c>
      <c r="CG68" s="6">
        <f>CF68*0.078547</f>
        <v>156.66192387970912</v>
      </c>
      <c r="CH68" s="10">
        <f t="shared" si="144"/>
        <v>1837.8372152307484</v>
      </c>
      <c r="CI68" s="1">
        <f t="shared" ref="CI68:CI90" si="201">CH67</f>
        <v>1961.9309626679221</v>
      </c>
      <c r="CK68" s="11">
        <f t="shared" si="145"/>
        <v>1961.9309626679221</v>
      </c>
      <c r="CL68" s="6">
        <f>CK68*0.078547</f>
        <v>154.1037913246773</v>
      </c>
      <c r="CM68" s="10">
        <f t="shared" si="146"/>
        <v>1807.8271713432448</v>
      </c>
      <c r="CN68" s="1">
        <f t="shared" ref="CN68:CN89" si="202">CM67</f>
        <v>1789.8588638391175</v>
      </c>
      <c r="CP68" s="11">
        <f t="shared" si="147"/>
        <v>1789.8588638391175</v>
      </c>
      <c r="CQ68" s="6">
        <f>CP68*0.078547</f>
        <v>140.58804417797117</v>
      </c>
      <c r="CR68" s="10">
        <f t="shared" si="148"/>
        <v>1649.2708196611463</v>
      </c>
      <c r="CS68" s="1">
        <f t="shared" ref="CS68:CS90" si="203">CR67</f>
        <v>1797.0982506715791</v>
      </c>
      <c r="CU68" s="11">
        <f t="shared" si="149"/>
        <v>1797.0982506715791</v>
      </c>
      <c r="CV68" s="6">
        <f>CU68*0.078547</f>
        <v>141.15667629550055</v>
      </c>
      <c r="CW68" s="10">
        <f t="shared" si="150"/>
        <v>1655.9415743760785</v>
      </c>
      <c r="CX68" s="1">
        <f t="shared" ref="CX68:CX90" si="204">CW67</f>
        <v>1804.7976191882576</v>
      </c>
      <c r="CZ68" s="11">
        <f t="shared" si="151"/>
        <v>1804.7976191882576</v>
      </c>
      <c r="DA68" s="6">
        <f>CZ68*0.078547</f>
        <v>141.76143859438008</v>
      </c>
      <c r="DB68" s="10">
        <f t="shared" si="152"/>
        <v>1663.0361805938776</v>
      </c>
      <c r="DC68" s="1">
        <f t="shared" ref="DC68:DC89" si="205">DB67</f>
        <v>1812.4198708298725</v>
      </c>
      <c r="DE68" s="11">
        <f t="shared" si="153"/>
        <v>1812.4198708298725</v>
      </c>
      <c r="DF68" s="6">
        <f>DE68*0.078547</f>
        <v>142.360143594074</v>
      </c>
      <c r="DG68" s="10">
        <f t="shared" si="154"/>
        <v>1670.0597272357984</v>
      </c>
      <c r="DH68" s="1">
        <f t="shared" ref="DH68:DH90" si="206">DG67</f>
        <v>1830.5790771736238</v>
      </c>
      <c r="DJ68" s="11">
        <f t="shared" si="155"/>
        <v>1830.5790771736238</v>
      </c>
      <c r="DK68" s="6">
        <f>DJ68*0.078547</f>
        <v>143.78649477475665</v>
      </c>
      <c r="DL68" s="10">
        <f t="shared" si="156"/>
        <v>1686.7925823988671</v>
      </c>
      <c r="DM68" s="1">
        <f t="shared" ref="DM68:DM90" si="207">DL67</f>
        <v>1188.6416805627443</v>
      </c>
      <c r="DO68" s="11">
        <f t="shared" si="157"/>
        <v>1188.6416805627443</v>
      </c>
      <c r="DP68" s="6">
        <f>DO68*0.078547</f>
        <v>93.364238083161879</v>
      </c>
      <c r="DQ68" s="10">
        <f t="shared" si="158"/>
        <v>1095.2774424795825</v>
      </c>
      <c r="DR68" s="1">
        <f t="shared" ref="DR68:DR90" si="208">DQ67</f>
        <v>1188.8995048937134</v>
      </c>
      <c r="DT68" s="11">
        <f t="shared" si="159"/>
        <v>1188.8995048937134</v>
      </c>
      <c r="DU68" s="6">
        <f>DT68*0.078547</f>
        <v>93.384489410886516</v>
      </c>
      <c r="DV68" s="10">
        <f t="shared" si="160"/>
        <v>1095.5150154828268</v>
      </c>
      <c r="DW68" s="1">
        <f t="shared" ref="DW68:DW90" si="209">DV67</f>
        <v>1189.1556103098669</v>
      </c>
      <c r="DY68" s="11">
        <f t="shared" si="161"/>
        <v>1189.1556103098669</v>
      </c>
      <c r="DZ68" s="6">
        <f>DY68*0.078547</f>
        <v>93.404605723009126</v>
      </c>
      <c r="EA68" s="10">
        <f t="shared" si="162"/>
        <v>1095.7510045868578</v>
      </c>
      <c r="EB68" s="1">
        <f t="shared" ref="EB68:EB90" si="210">EA67</f>
        <v>1189.4100082712107</v>
      </c>
      <c r="ED68" s="11">
        <f t="shared" si="163"/>
        <v>1189.4100082712107</v>
      </c>
      <c r="EE68" s="6">
        <f>ED68*0.078547</f>
        <v>93.4245879196788</v>
      </c>
      <c r="EF68" s="10">
        <f t="shared" si="164"/>
        <v>1095.985420351532</v>
      </c>
      <c r="EG68" s="1">
        <f t="shared" ref="EG68:EG89" si="211">EF67</f>
        <v>1190.1623665319619</v>
      </c>
      <c r="EI68" s="11">
        <f t="shared" si="165"/>
        <v>1190.1623665319619</v>
      </c>
      <c r="EJ68" s="6">
        <f>EI68*0.078547</f>
        <v>93.483683403986021</v>
      </c>
      <c r="EK68" s="10">
        <f t="shared" si="166"/>
        <v>1096.6786831279758</v>
      </c>
      <c r="EL68" s="1">
        <f t="shared" ref="EL68:EL90" si="212">EK67</f>
        <v>846.09996090922527</v>
      </c>
      <c r="EN68" s="11">
        <f t="shared" si="167"/>
        <v>846.09996090922527</v>
      </c>
      <c r="EO68" s="6">
        <f>EN68*0.078547</f>
        <v>66.458613629536927</v>
      </c>
      <c r="EP68" s="10">
        <f t="shared" si="168"/>
        <v>779.64134727968838</v>
      </c>
      <c r="EQ68" s="1">
        <f t="shared" ref="EQ68:EQ90" si="213">EP67</f>
        <v>850.28104336145475</v>
      </c>
      <c r="ES68" s="11">
        <f t="shared" si="169"/>
        <v>850.28104336145475</v>
      </c>
      <c r="ET68" s="6">
        <f>ES68*0.078547</f>
        <v>66.78702511291219</v>
      </c>
      <c r="EU68" s="10">
        <f t="shared" si="170"/>
        <v>783.4940182485426</v>
      </c>
      <c r="EV68" s="1">
        <f t="shared" ref="EV68:EV90" si="214">EU67</f>
        <v>854.44519242975321</v>
      </c>
      <c r="EX68" s="11">
        <f t="shared" si="171"/>
        <v>854.44519242975321</v>
      </c>
      <c r="EY68" s="6">
        <f>EX68*0.078547</f>
        <v>67.114106529779832</v>
      </c>
      <c r="EZ68" s="10">
        <f t="shared" si="172"/>
        <v>787.33108589997335</v>
      </c>
      <c r="FA68" s="1">
        <f t="shared" ref="FA68:FA90" si="215">EZ67</f>
        <v>858.10086571586771</v>
      </c>
      <c r="FC68" s="11">
        <f t="shared" si="173"/>
        <v>858.10086571586771</v>
      </c>
      <c r="FD68" s="6">
        <f>FC68*0.078547</f>
        <v>67.401248699384269</v>
      </c>
      <c r="FE68" s="10">
        <f t="shared" si="174"/>
        <v>790.69961701648344</v>
      </c>
      <c r="FF68" s="1">
        <f t="shared" ref="FF68:FF89" si="216">FE67</f>
        <v>865.52505945433563</v>
      </c>
      <c r="FH68" s="11">
        <f t="shared" si="175"/>
        <v>865.52505945433563</v>
      </c>
      <c r="FI68" s="6">
        <f>FH68*0.078547</f>
        <v>67.984396844959704</v>
      </c>
      <c r="FJ68" s="10">
        <f t="shared" si="176"/>
        <v>797.54066260937589</v>
      </c>
      <c r="FK68" s="1">
        <f t="shared" ref="FK68:FK90" si="217">FJ67</f>
        <v>610.08791547478256</v>
      </c>
      <c r="FM68" s="11">
        <f t="shared" si="177"/>
        <v>610.08791547478256</v>
      </c>
      <c r="FN68" s="6">
        <f>FM68*0.078547</f>
        <v>47.920575496797753</v>
      </c>
      <c r="FO68" s="10">
        <f t="shared" si="178"/>
        <v>562.16733997798485</v>
      </c>
      <c r="FP68" s="1">
        <f t="shared" ref="FP68:FP90" si="218">FO67</f>
        <v>619.02194329412612</v>
      </c>
      <c r="FR68" s="11">
        <f t="shared" si="179"/>
        <v>619.02194329412612</v>
      </c>
      <c r="FS68" s="6">
        <f>FR68*0.078547</f>
        <v>48.622316579923726</v>
      </c>
      <c r="FT68" s="10">
        <f t="shared" si="180"/>
        <v>570.39962671420244</v>
      </c>
      <c r="FU68" s="1">
        <f t="shared" ref="FU68:FU90" si="219">FT67</f>
        <v>627.44667025224135</v>
      </c>
      <c r="FW68" s="11">
        <f t="shared" si="181"/>
        <v>627.44667025224135</v>
      </c>
      <c r="FX68" s="6">
        <f>FW68*0.078547</f>
        <v>49.284053608302806</v>
      </c>
      <c r="FY68" s="10">
        <f t="shared" si="182"/>
        <v>578.16261664393858</v>
      </c>
      <c r="FZ68" s="1">
        <f t="shared" ref="FZ68:FZ90" si="220">FY67</f>
        <v>636.33495775274673</v>
      </c>
      <c r="GB68" s="11">
        <f t="shared" si="183"/>
        <v>636.33495775274673</v>
      </c>
      <c r="GC68" s="6">
        <f>GB68*0.078547</f>
        <v>49.982201926605001</v>
      </c>
      <c r="GD68" s="10">
        <f t="shared" si="184"/>
        <v>586.35275582614167</v>
      </c>
      <c r="GE68" s="1">
        <f t="shared" ref="GE68:GE90" si="221">GD67</f>
        <v>645.19982461568816</v>
      </c>
    </row>
    <row r="69" spans="1:187" x14ac:dyDescent="0.3">
      <c r="A69">
        <v>83</v>
      </c>
      <c r="B69">
        <v>1226</v>
      </c>
      <c r="D69">
        <f t="shared" si="111"/>
        <v>1226</v>
      </c>
      <c r="E69" s="6">
        <f>D69*0.078547</f>
        <v>96.298622000000009</v>
      </c>
      <c r="F69" s="9">
        <f t="shared" si="112"/>
        <v>1129.701378</v>
      </c>
      <c r="G69" s="4">
        <f t="shared" si="185"/>
        <v>1129.701378</v>
      </c>
      <c r="I69" s="11">
        <f t="shared" si="113"/>
        <v>1129.701378</v>
      </c>
      <c r="J69" s="6">
        <f>I69*0.078547</f>
        <v>88.734654137766</v>
      </c>
      <c r="K69" s="10">
        <f t="shared" si="114"/>
        <v>1040.9667238622339</v>
      </c>
      <c r="L69" s="12">
        <f t="shared" si="186"/>
        <v>1040.9667238622339</v>
      </c>
      <c r="N69" s="11">
        <f t="shared" si="115"/>
        <v>1040.9667238622339</v>
      </c>
      <c r="O69" s="6">
        <f>N69*0.078547</f>
        <v>81.764813259206889</v>
      </c>
      <c r="P69" s="10">
        <f t="shared" si="116"/>
        <v>959.20191060302704</v>
      </c>
      <c r="Q69" s="10">
        <f t="shared" si="187"/>
        <v>959.20191060302704</v>
      </c>
      <c r="S69" s="11">
        <f t="shared" si="117"/>
        <v>959.20191060302704</v>
      </c>
      <c r="T69" s="6">
        <f>S69*0.078547</f>
        <v>75.342432472135968</v>
      </c>
      <c r="U69" s="10">
        <f t="shared" si="118"/>
        <v>883.85947813089103</v>
      </c>
      <c r="V69" s="12">
        <f t="shared" si="188"/>
        <v>1660.3572827600137</v>
      </c>
      <c r="X69" s="11">
        <f t="shared" si="119"/>
        <v>1660.3572827600137</v>
      </c>
      <c r="Y69" s="6">
        <f>X69*0.078547</f>
        <v>130.41608348895082</v>
      </c>
      <c r="Z69" s="10">
        <f t="shared" si="120"/>
        <v>1529.9411992710629</v>
      </c>
      <c r="AA69" s="10">
        <f t="shared" si="189"/>
        <v>1585.7673921893029</v>
      </c>
      <c r="AC69" s="11">
        <f t="shared" si="121"/>
        <v>1585.7673921893029</v>
      </c>
      <c r="AD69" s="6">
        <f>AC69*0.078547</f>
        <v>124.55727135429318</v>
      </c>
      <c r="AE69" s="10">
        <f t="shared" si="122"/>
        <v>1461.2101208350098</v>
      </c>
      <c r="AF69" s="1">
        <f t="shared" si="190"/>
        <v>1514.5283778625906</v>
      </c>
      <c r="AH69" s="11">
        <f t="shared" si="123"/>
        <v>1514.5283778625906</v>
      </c>
      <c r="AI69" s="6">
        <f>AH69*0.078547</f>
        <v>118.96166049597291</v>
      </c>
      <c r="AJ69" s="10">
        <f t="shared" si="124"/>
        <v>1395.5667173666177</v>
      </c>
      <c r="AK69" s="10">
        <f t="shared" si="191"/>
        <v>1446.4897050154916</v>
      </c>
      <c r="AM69" s="11">
        <f t="shared" si="125"/>
        <v>1446.4897050154916</v>
      </c>
      <c r="AN69" s="6">
        <f>AM69*0.078547</f>
        <v>113.61742685985183</v>
      </c>
      <c r="AO69" s="10">
        <f t="shared" si="126"/>
        <v>1332.8722781556398</v>
      </c>
      <c r="AP69" s="4">
        <f t="shared" si="192"/>
        <v>1381.5076015073757</v>
      </c>
      <c r="AR69" s="11">
        <f t="shared" si="127"/>
        <v>1381.5076015073757</v>
      </c>
      <c r="AS69" s="6">
        <f>AR69*0.078547</f>
        <v>108.51327757559984</v>
      </c>
      <c r="AT69" s="10">
        <f t="shared" si="128"/>
        <v>1272.9943239317759</v>
      </c>
      <c r="AU69" s="10">
        <f t="shared" si="193"/>
        <v>2344.1796563435619</v>
      </c>
      <c r="AW69" s="11">
        <f t="shared" si="129"/>
        <v>2344.1796563435619</v>
      </c>
      <c r="AX69" s="6">
        <f>AW69*0.078547</f>
        <v>184.12827946681776</v>
      </c>
      <c r="AY69" s="10">
        <f t="shared" si="130"/>
        <v>2160.0513768767441</v>
      </c>
      <c r="AZ69" s="1">
        <f t="shared" si="194"/>
        <v>2282.049518731832</v>
      </c>
      <c r="BB69" s="11">
        <f t="shared" si="131"/>
        <v>2282.049518731832</v>
      </c>
      <c r="BC69" s="6">
        <f>BB69*0.078547</f>
        <v>179.24814354782922</v>
      </c>
      <c r="BD69" s="10">
        <f t="shared" si="132"/>
        <v>2102.8013751840026</v>
      </c>
      <c r="BE69" s="1">
        <f t="shared" si="195"/>
        <v>2221.5660782873642</v>
      </c>
      <c r="BG69" s="11">
        <f t="shared" si="133"/>
        <v>2221.5660782873642</v>
      </c>
      <c r="BH69" s="6">
        <f>BG69*0.078547</f>
        <v>174.4973507512376</v>
      </c>
      <c r="BI69" s="10">
        <f t="shared" si="134"/>
        <v>2047.0687275361265</v>
      </c>
      <c r="BJ69" s="1">
        <f t="shared" si="196"/>
        <v>2162.1272903052782</v>
      </c>
      <c r="BL69" s="11">
        <f t="shared" si="135"/>
        <v>2162.1272903052782</v>
      </c>
      <c r="BM69" s="6">
        <f>BL69*0.078547</f>
        <v>169.8286122716087</v>
      </c>
      <c r="BN69" s="10">
        <f t="shared" si="136"/>
        <v>1992.2986780336694</v>
      </c>
      <c r="BO69" s="1">
        <f t="shared" si="197"/>
        <v>2104.8222686030272</v>
      </c>
      <c r="BQ69" s="11">
        <f t="shared" si="137"/>
        <v>2104.8222686030272</v>
      </c>
      <c r="BR69" s="6">
        <f>BQ69*0.078547</f>
        <v>165.32747473196198</v>
      </c>
      <c r="BS69" s="10">
        <f t="shared" si="138"/>
        <v>1939.4947938710652</v>
      </c>
      <c r="BT69" s="1">
        <f t="shared" si="198"/>
        <v>1930.8895742995869</v>
      </c>
      <c r="BV69" s="11">
        <f t="shared" si="139"/>
        <v>1930.8895742995869</v>
      </c>
      <c r="BW69" s="6">
        <f>BV69*0.078547</f>
        <v>151.66558339250966</v>
      </c>
      <c r="BX69" s="10">
        <f t="shared" si="140"/>
        <v>1779.2239909070772</v>
      </c>
      <c r="BY69" s="1">
        <f t="shared" si="199"/>
        <v>1899.3600784408486</v>
      </c>
      <c r="CA69" s="11">
        <f t="shared" si="141"/>
        <v>1899.3600784408486</v>
      </c>
      <c r="CB69" s="6">
        <f>CA69*0.078547</f>
        <v>149.18903608129335</v>
      </c>
      <c r="CC69" s="10">
        <f t="shared" si="142"/>
        <v>1750.1710423595553</v>
      </c>
      <c r="CD69" s="1">
        <f t="shared" si="200"/>
        <v>1868.3454277199871</v>
      </c>
      <c r="CF69" s="11">
        <f t="shared" si="143"/>
        <v>1868.3454277199871</v>
      </c>
      <c r="CG69" s="6">
        <f>CF69*0.078547</f>
        <v>146.75292831112185</v>
      </c>
      <c r="CH69" s="10">
        <f t="shared" si="144"/>
        <v>1721.5924994088653</v>
      </c>
      <c r="CI69" s="1">
        <f t="shared" si="201"/>
        <v>1837.8372152307484</v>
      </c>
      <c r="CK69" s="11">
        <f t="shared" si="145"/>
        <v>1837.8372152307484</v>
      </c>
      <c r="CL69" s="6">
        <f>CK69*0.078547</f>
        <v>144.35659974472961</v>
      </c>
      <c r="CM69" s="10">
        <f t="shared" si="146"/>
        <v>1693.4806154860187</v>
      </c>
      <c r="CN69" s="1">
        <f t="shared" si="202"/>
        <v>1807.8271713432448</v>
      </c>
      <c r="CP69" s="11">
        <f t="shared" si="147"/>
        <v>1807.8271713432448</v>
      </c>
      <c r="CQ69" s="6">
        <f>CP69*0.078547</f>
        <v>141.99940082749785</v>
      </c>
      <c r="CR69" s="10">
        <f t="shared" si="148"/>
        <v>1665.827770515747</v>
      </c>
      <c r="CS69" s="1">
        <f t="shared" si="203"/>
        <v>1649.2708196611463</v>
      </c>
      <c r="CU69" s="11">
        <f t="shared" si="149"/>
        <v>1649.2708196611463</v>
      </c>
      <c r="CV69" s="6">
        <f>CU69*0.078547</f>
        <v>129.54527507192407</v>
      </c>
      <c r="CW69" s="10">
        <f t="shared" si="150"/>
        <v>1519.7255445892222</v>
      </c>
      <c r="CX69" s="1">
        <f t="shared" si="204"/>
        <v>1655.9415743760785</v>
      </c>
      <c r="CZ69" s="11">
        <f t="shared" si="151"/>
        <v>1655.9415743760785</v>
      </c>
      <c r="DA69" s="6">
        <f>CZ69*0.078547</f>
        <v>130.06924284251784</v>
      </c>
      <c r="DB69" s="10">
        <f t="shared" si="152"/>
        <v>1525.8723315335606</v>
      </c>
      <c r="DC69" s="1">
        <f t="shared" si="205"/>
        <v>1663.0361805938776</v>
      </c>
      <c r="DE69" s="11">
        <f t="shared" si="153"/>
        <v>1663.0361805938776</v>
      </c>
      <c r="DF69" s="6">
        <f>DE69*0.078547</f>
        <v>130.6265028771073</v>
      </c>
      <c r="DG69" s="10">
        <f t="shared" si="154"/>
        <v>1532.4096777167704</v>
      </c>
      <c r="DH69" s="1">
        <f t="shared" si="206"/>
        <v>1670.0597272357984</v>
      </c>
      <c r="DJ69" s="11">
        <f t="shared" si="155"/>
        <v>1670.0597272357984</v>
      </c>
      <c r="DK69" s="6">
        <f>DJ69*0.078547</f>
        <v>131.17818139519028</v>
      </c>
      <c r="DL69" s="10">
        <f t="shared" si="156"/>
        <v>1538.8815458406082</v>
      </c>
      <c r="DM69" s="1">
        <f t="shared" si="207"/>
        <v>1686.7925823988671</v>
      </c>
      <c r="DO69" s="11">
        <f t="shared" si="157"/>
        <v>1686.7925823988671</v>
      </c>
      <c r="DP69" s="6">
        <f>DO69*0.078547</f>
        <v>132.49249696968383</v>
      </c>
      <c r="DQ69" s="10">
        <f t="shared" si="158"/>
        <v>1554.3000854291834</v>
      </c>
      <c r="DR69" s="1">
        <f t="shared" si="208"/>
        <v>1095.2774424795825</v>
      </c>
      <c r="DT69" s="11">
        <f t="shared" si="159"/>
        <v>1095.2774424795825</v>
      </c>
      <c r="DU69" s="6">
        <f>DT69*0.078547</f>
        <v>86.030757274443772</v>
      </c>
      <c r="DV69" s="10">
        <f t="shared" si="160"/>
        <v>1009.2466852051388</v>
      </c>
      <c r="DW69" s="1">
        <f t="shared" si="209"/>
        <v>1095.5150154828268</v>
      </c>
      <c r="DY69" s="11">
        <f t="shared" si="161"/>
        <v>1095.5150154828268</v>
      </c>
      <c r="DZ69" s="6">
        <f>DY69*0.078547</f>
        <v>86.049417921129603</v>
      </c>
      <c r="EA69" s="10">
        <f t="shared" si="162"/>
        <v>1009.4655975616972</v>
      </c>
      <c r="EB69" s="1">
        <f t="shared" si="210"/>
        <v>1095.7510045868578</v>
      </c>
      <c r="ED69" s="11">
        <f t="shared" si="163"/>
        <v>1095.7510045868578</v>
      </c>
      <c r="EE69" s="6">
        <f>ED69*0.078547</f>
        <v>86.067954157283921</v>
      </c>
      <c r="EF69" s="10">
        <f t="shared" si="164"/>
        <v>1009.6830504295739</v>
      </c>
      <c r="EG69" s="1">
        <f t="shared" si="211"/>
        <v>1095.985420351532</v>
      </c>
      <c r="EI69" s="11">
        <f t="shared" si="165"/>
        <v>1095.985420351532</v>
      </c>
      <c r="EJ69" s="6">
        <f>EI69*0.078547</f>
        <v>86.086366812351784</v>
      </c>
      <c r="EK69" s="10">
        <f t="shared" si="166"/>
        <v>1009.8990535391802</v>
      </c>
      <c r="EL69" s="1">
        <f t="shared" si="212"/>
        <v>1096.6786831279758</v>
      </c>
      <c r="EN69" s="11">
        <f t="shared" si="167"/>
        <v>1096.6786831279758</v>
      </c>
      <c r="EO69" s="6">
        <f>EN69*0.078547</f>
        <v>86.140820523653119</v>
      </c>
      <c r="EP69" s="10">
        <f t="shared" si="168"/>
        <v>1010.5378626043226</v>
      </c>
      <c r="EQ69" s="1">
        <f t="shared" si="213"/>
        <v>779.64134727968838</v>
      </c>
      <c r="ES69" s="11">
        <f t="shared" si="169"/>
        <v>779.64134727968838</v>
      </c>
      <c r="ET69" s="6">
        <f>ES69*0.078547</f>
        <v>61.238488904777689</v>
      </c>
      <c r="EU69" s="10">
        <f t="shared" si="170"/>
        <v>718.40285837491069</v>
      </c>
      <c r="EV69" s="1">
        <f t="shared" si="214"/>
        <v>783.4940182485426</v>
      </c>
      <c r="EX69" s="11">
        <f t="shared" si="171"/>
        <v>783.4940182485426</v>
      </c>
      <c r="EY69" s="6">
        <f>EX69*0.078547</f>
        <v>61.541104651368279</v>
      </c>
      <c r="EZ69" s="10">
        <f t="shared" si="172"/>
        <v>721.9529135971743</v>
      </c>
      <c r="FA69" s="1">
        <f t="shared" si="215"/>
        <v>787.33108589997335</v>
      </c>
      <c r="FC69" s="11">
        <f t="shared" si="173"/>
        <v>787.33108589997335</v>
      </c>
      <c r="FD69" s="6">
        <f>FC69*0.078547</f>
        <v>61.842494804185208</v>
      </c>
      <c r="FE69" s="10">
        <f t="shared" si="174"/>
        <v>725.48859109578814</v>
      </c>
      <c r="FF69" s="1">
        <f t="shared" si="216"/>
        <v>790.69961701648344</v>
      </c>
      <c r="FH69" s="11">
        <f t="shared" si="175"/>
        <v>790.69961701648344</v>
      </c>
      <c r="FI69" s="6">
        <f>FH69*0.078547</f>
        <v>62.107082817793732</v>
      </c>
      <c r="FJ69" s="10">
        <f t="shared" si="176"/>
        <v>728.59253419868969</v>
      </c>
      <c r="FK69" s="1">
        <f t="shared" si="217"/>
        <v>797.54066260937589</v>
      </c>
      <c r="FM69" s="11">
        <f t="shared" si="177"/>
        <v>797.54066260937589</v>
      </c>
      <c r="FN69" s="6">
        <f>FM69*0.078547</f>
        <v>62.644426425978651</v>
      </c>
      <c r="FO69" s="10">
        <f t="shared" si="178"/>
        <v>734.89623618339726</v>
      </c>
      <c r="FP69" s="1">
        <f t="shared" si="218"/>
        <v>562.16733997798485</v>
      </c>
      <c r="FR69" s="11">
        <f t="shared" si="179"/>
        <v>562.16733997798485</v>
      </c>
      <c r="FS69" s="6">
        <f>FR69*0.078547</f>
        <v>44.156558053250777</v>
      </c>
      <c r="FT69" s="10">
        <f t="shared" si="180"/>
        <v>518.01078192473403</v>
      </c>
      <c r="FU69" s="1">
        <f t="shared" si="219"/>
        <v>570.39962671420244</v>
      </c>
      <c r="FW69" s="11">
        <f t="shared" si="181"/>
        <v>570.39962671420244</v>
      </c>
      <c r="FX69" s="6">
        <f>FW69*0.078547</f>
        <v>44.803179479520459</v>
      </c>
      <c r="FY69" s="10">
        <f t="shared" si="182"/>
        <v>525.59644723468193</v>
      </c>
      <c r="FZ69" s="1">
        <f t="shared" si="220"/>
        <v>578.16261664393858</v>
      </c>
      <c r="GB69" s="11">
        <f t="shared" si="183"/>
        <v>578.16261664393858</v>
      </c>
      <c r="GC69" s="6">
        <f>GB69*0.078547</f>
        <v>45.412939049531445</v>
      </c>
      <c r="GD69" s="10">
        <f t="shared" si="184"/>
        <v>532.7496775944071</v>
      </c>
      <c r="GE69" s="1">
        <f t="shared" si="221"/>
        <v>586.35275582614167</v>
      </c>
    </row>
    <row r="70" spans="1:187" x14ac:dyDescent="0.3">
      <c r="A70">
        <v>84</v>
      </c>
      <c r="B70">
        <v>1226</v>
      </c>
      <c r="D70">
        <f t="shared" si="111"/>
        <v>1226</v>
      </c>
      <c r="E70" s="6">
        <f>D70*0.078547</f>
        <v>96.298622000000009</v>
      </c>
      <c r="F70" s="9">
        <f t="shared" si="112"/>
        <v>1129.701378</v>
      </c>
      <c r="G70" s="4">
        <f t="shared" si="185"/>
        <v>1129.701378</v>
      </c>
      <c r="I70" s="11">
        <f t="shared" si="113"/>
        <v>1129.701378</v>
      </c>
      <c r="J70" s="6">
        <f>I70*0.078547</f>
        <v>88.734654137766</v>
      </c>
      <c r="K70" s="10">
        <f t="shared" si="114"/>
        <v>1040.9667238622339</v>
      </c>
      <c r="L70" s="12">
        <f t="shared" si="186"/>
        <v>1040.9667238622339</v>
      </c>
      <c r="N70" s="11">
        <f t="shared" si="115"/>
        <v>1040.9667238622339</v>
      </c>
      <c r="O70" s="6">
        <f>N70*0.078547</f>
        <v>81.764813259206889</v>
      </c>
      <c r="P70" s="10">
        <f t="shared" si="116"/>
        <v>959.20191060302704</v>
      </c>
      <c r="Q70" s="10">
        <f t="shared" si="187"/>
        <v>959.20191060302704</v>
      </c>
      <c r="S70" s="11">
        <f t="shared" si="117"/>
        <v>959.20191060302704</v>
      </c>
      <c r="T70" s="6">
        <f>S70*0.078547</f>
        <v>75.342432472135968</v>
      </c>
      <c r="U70" s="10">
        <f t="shared" si="118"/>
        <v>883.85947813089103</v>
      </c>
      <c r="V70" s="12">
        <f t="shared" si="188"/>
        <v>883.85947813089103</v>
      </c>
      <c r="X70" s="11">
        <f t="shared" si="119"/>
        <v>883.85947813089103</v>
      </c>
      <c r="Y70" s="6">
        <f>X70*0.078547</f>
        <v>69.424510428747098</v>
      </c>
      <c r="Z70" s="10">
        <f t="shared" si="120"/>
        <v>814.43496770214392</v>
      </c>
      <c r="AA70" s="10">
        <f t="shared" si="189"/>
        <v>1529.9411992710629</v>
      </c>
      <c r="AC70" s="11">
        <f t="shared" si="121"/>
        <v>1529.9411992710629</v>
      </c>
      <c r="AD70" s="6">
        <f>AC70*0.078547</f>
        <v>120.17229137914418</v>
      </c>
      <c r="AE70" s="10">
        <f t="shared" si="122"/>
        <v>1409.7689078919188</v>
      </c>
      <c r="AF70" s="1">
        <f t="shared" si="190"/>
        <v>1461.2101208350098</v>
      </c>
      <c r="AH70" s="11">
        <f t="shared" si="123"/>
        <v>1461.2101208350098</v>
      </c>
      <c r="AI70" s="6">
        <f>AH70*0.078547</f>
        <v>114.77367136122753</v>
      </c>
      <c r="AJ70" s="10">
        <f t="shared" si="124"/>
        <v>1346.4364494737822</v>
      </c>
      <c r="AK70" s="10">
        <f t="shared" si="191"/>
        <v>1395.5667173666177</v>
      </c>
      <c r="AM70" s="11">
        <f t="shared" si="125"/>
        <v>1395.5667173666177</v>
      </c>
      <c r="AN70" s="6">
        <f>AM70*0.078547</f>
        <v>109.61757894899573</v>
      </c>
      <c r="AO70" s="10">
        <f t="shared" si="126"/>
        <v>1285.949138417622</v>
      </c>
      <c r="AP70" s="4">
        <f t="shared" si="192"/>
        <v>1332.8722781556398</v>
      </c>
      <c r="AR70" s="11">
        <f t="shared" si="127"/>
        <v>1332.8722781556398</v>
      </c>
      <c r="AS70" s="6">
        <f>AR70*0.078547</f>
        <v>104.69311883229105</v>
      </c>
      <c r="AT70" s="10">
        <f t="shared" si="128"/>
        <v>1228.1791593233488</v>
      </c>
      <c r="AU70" s="10">
        <f t="shared" si="193"/>
        <v>1272.9943239317759</v>
      </c>
      <c r="AW70" s="11">
        <f t="shared" si="129"/>
        <v>1272.9943239317759</v>
      </c>
      <c r="AX70" s="6">
        <f>AW70*0.078547</f>
        <v>99.989885161869211</v>
      </c>
      <c r="AY70" s="10">
        <f t="shared" si="130"/>
        <v>1173.0044387699068</v>
      </c>
      <c r="AZ70" s="1">
        <f t="shared" si="194"/>
        <v>2160.0513768767441</v>
      </c>
      <c r="BB70" s="11">
        <f t="shared" si="131"/>
        <v>2160.0513768767441</v>
      </c>
      <c r="BC70" s="6">
        <f>BB70*0.078547</f>
        <v>169.66555549953765</v>
      </c>
      <c r="BD70" s="10">
        <f t="shared" si="132"/>
        <v>1990.3858213772064</v>
      </c>
      <c r="BE70" s="1">
        <f t="shared" si="195"/>
        <v>2102.8013751840026</v>
      </c>
      <c r="BG70" s="11">
        <f t="shared" si="133"/>
        <v>2102.8013751840026</v>
      </c>
      <c r="BH70" s="6">
        <f>BG70*0.078547</f>
        <v>165.16873961657785</v>
      </c>
      <c r="BI70" s="10">
        <f t="shared" si="134"/>
        <v>1937.6326355674248</v>
      </c>
      <c r="BJ70" s="1">
        <f t="shared" si="196"/>
        <v>2047.0687275361265</v>
      </c>
      <c r="BL70" s="11">
        <f t="shared" si="135"/>
        <v>2047.0687275361265</v>
      </c>
      <c r="BM70" s="6">
        <f>BL70*0.078547</f>
        <v>160.79110734178013</v>
      </c>
      <c r="BN70" s="10">
        <f t="shared" si="136"/>
        <v>1886.2776201943464</v>
      </c>
      <c r="BO70" s="1">
        <f t="shared" si="197"/>
        <v>1992.2986780336694</v>
      </c>
      <c r="BQ70" s="11">
        <f t="shared" si="137"/>
        <v>1992.2986780336694</v>
      </c>
      <c r="BR70" s="6">
        <f>BQ70*0.078547</f>
        <v>156.48908426351065</v>
      </c>
      <c r="BS70" s="10">
        <f t="shared" si="138"/>
        <v>1835.8095937701587</v>
      </c>
      <c r="BT70" s="1">
        <f t="shared" si="198"/>
        <v>1939.4947938710652</v>
      </c>
      <c r="BV70" s="11">
        <f t="shared" si="139"/>
        <v>1939.4947938710652</v>
      </c>
      <c r="BW70" s="6">
        <f>BV70*0.078547</f>
        <v>152.34149757419058</v>
      </c>
      <c r="BX70" s="10">
        <f t="shared" si="140"/>
        <v>1787.1532962968747</v>
      </c>
      <c r="BY70" s="1">
        <f t="shared" si="199"/>
        <v>1779.2239909070772</v>
      </c>
      <c r="CA70" s="11">
        <f t="shared" si="141"/>
        <v>1779.2239909070772</v>
      </c>
      <c r="CB70" s="6">
        <f>CA70*0.078547</f>
        <v>139.75270681377822</v>
      </c>
      <c r="CC70" s="10">
        <f t="shared" si="142"/>
        <v>1639.4712840932989</v>
      </c>
      <c r="CD70" s="1">
        <f t="shared" si="200"/>
        <v>1750.1710423595553</v>
      </c>
      <c r="CF70" s="11">
        <f t="shared" si="143"/>
        <v>1750.1710423595553</v>
      </c>
      <c r="CG70" s="6">
        <f>CF70*0.078547</f>
        <v>137.470684864216</v>
      </c>
      <c r="CH70" s="10">
        <f t="shared" si="144"/>
        <v>1612.7003574953392</v>
      </c>
      <c r="CI70" s="1">
        <f t="shared" si="201"/>
        <v>1721.5924994088653</v>
      </c>
      <c r="CK70" s="11">
        <f t="shared" si="145"/>
        <v>1721.5924994088653</v>
      </c>
      <c r="CL70" s="6">
        <f>CK70*0.078547</f>
        <v>135.22592605106814</v>
      </c>
      <c r="CM70" s="10">
        <f t="shared" si="146"/>
        <v>1586.3665733577971</v>
      </c>
      <c r="CN70" s="1">
        <f t="shared" si="202"/>
        <v>1693.4806154860187</v>
      </c>
      <c r="CP70" s="11">
        <f t="shared" si="147"/>
        <v>1693.4806154860187</v>
      </c>
      <c r="CQ70" s="6">
        <f>CP70*0.078547</f>
        <v>133.01782190458033</v>
      </c>
      <c r="CR70" s="10">
        <f t="shared" si="148"/>
        <v>1560.4627935814383</v>
      </c>
      <c r="CS70" s="1">
        <f t="shared" si="203"/>
        <v>1665.827770515747</v>
      </c>
      <c r="CU70" s="11">
        <f t="shared" si="149"/>
        <v>1665.827770515747</v>
      </c>
      <c r="CV70" s="6">
        <f>CU70*0.078547</f>
        <v>130.8457738907004</v>
      </c>
      <c r="CW70" s="10">
        <f t="shared" si="150"/>
        <v>1534.9819966250466</v>
      </c>
      <c r="CX70" s="1">
        <f t="shared" si="204"/>
        <v>1519.7255445892222</v>
      </c>
      <c r="CZ70" s="11">
        <f t="shared" si="151"/>
        <v>1519.7255445892222</v>
      </c>
      <c r="DA70" s="6">
        <f>CZ70*0.078547</f>
        <v>119.36988235084965</v>
      </c>
      <c r="DB70" s="10">
        <f t="shared" si="152"/>
        <v>1400.3556622383726</v>
      </c>
      <c r="DC70" s="1">
        <f t="shared" si="205"/>
        <v>1525.8723315335606</v>
      </c>
      <c r="DE70" s="11">
        <f t="shared" si="153"/>
        <v>1525.8723315335606</v>
      </c>
      <c r="DF70" s="6">
        <f>DE70*0.078547</f>
        <v>119.8526940249666</v>
      </c>
      <c r="DG70" s="10">
        <f t="shared" si="154"/>
        <v>1406.0196375085939</v>
      </c>
      <c r="DH70" s="1">
        <f t="shared" si="206"/>
        <v>1532.4096777167704</v>
      </c>
      <c r="DJ70" s="11">
        <f t="shared" si="155"/>
        <v>1532.4096777167704</v>
      </c>
      <c r="DK70" s="6">
        <f>DJ70*0.078547</f>
        <v>120.36618295561917</v>
      </c>
      <c r="DL70" s="10">
        <f t="shared" si="156"/>
        <v>1412.0434947611511</v>
      </c>
      <c r="DM70" s="1">
        <f t="shared" si="207"/>
        <v>1538.8815458406082</v>
      </c>
      <c r="DO70" s="11">
        <f t="shared" si="157"/>
        <v>1538.8815458406082</v>
      </c>
      <c r="DP70" s="6">
        <f>DO70*0.078547</f>
        <v>120.87452878114226</v>
      </c>
      <c r="DQ70" s="10">
        <f t="shared" si="158"/>
        <v>1418.0070170594659</v>
      </c>
      <c r="DR70" s="1">
        <f t="shared" si="208"/>
        <v>1554.3000854291834</v>
      </c>
      <c r="DT70" s="11">
        <f t="shared" si="159"/>
        <v>1554.3000854291834</v>
      </c>
      <c r="DU70" s="6">
        <f>DT70*0.078547</f>
        <v>122.08560881020607</v>
      </c>
      <c r="DV70" s="10">
        <f t="shared" si="160"/>
        <v>1432.2144766189772</v>
      </c>
      <c r="DW70" s="1">
        <f t="shared" si="209"/>
        <v>1009.2466852051388</v>
      </c>
      <c r="DY70" s="11">
        <f t="shared" si="161"/>
        <v>1009.2466852051388</v>
      </c>
      <c r="DZ70" s="6">
        <f>DY70*0.078547</f>
        <v>79.273299382808034</v>
      </c>
      <c r="EA70" s="10">
        <f t="shared" si="162"/>
        <v>929.97338582233078</v>
      </c>
      <c r="EB70" s="1">
        <f t="shared" si="210"/>
        <v>1009.4655975616972</v>
      </c>
      <c r="ED70" s="11">
        <f t="shared" si="163"/>
        <v>1009.4655975616972</v>
      </c>
      <c r="EE70" s="6">
        <f>ED70*0.078547</f>
        <v>79.290494291678641</v>
      </c>
      <c r="EF70" s="10">
        <f t="shared" si="164"/>
        <v>930.17510327001855</v>
      </c>
      <c r="EG70" s="1">
        <f t="shared" si="211"/>
        <v>1009.6830504295739</v>
      </c>
      <c r="EI70" s="11">
        <f t="shared" si="165"/>
        <v>1009.6830504295739</v>
      </c>
      <c r="EJ70" s="6">
        <f>EI70*0.078547</f>
        <v>79.307574562091744</v>
      </c>
      <c r="EK70" s="10">
        <f t="shared" si="166"/>
        <v>930.37547586748212</v>
      </c>
      <c r="EL70" s="1">
        <f t="shared" si="212"/>
        <v>1009.8990535391802</v>
      </c>
      <c r="EN70" s="11">
        <f t="shared" si="167"/>
        <v>1009.8990535391802</v>
      </c>
      <c r="EO70" s="6">
        <f>EN70*0.078547</f>
        <v>79.324540958341984</v>
      </c>
      <c r="EP70" s="10">
        <f t="shared" si="168"/>
        <v>930.57451258083813</v>
      </c>
      <c r="EQ70" s="1">
        <f t="shared" si="213"/>
        <v>1010.5378626043226</v>
      </c>
      <c r="ES70" s="11">
        <f t="shared" si="169"/>
        <v>1010.5378626043226</v>
      </c>
      <c r="ET70" s="6">
        <f>ES70*0.078547</f>
        <v>79.374717493981734</v>
      </c>
      <c r="EU70" s="10">
        <f t="shared" si="170"/>
        <v>931.16314511034091</v>
      </c>
      <c r="EV70" s="1">
        <f t="shared" si="214"/>
        <v>718.40285837491069</v>
      </c>
      <c r="EX70" s="11">
        <f t="shared" si="171"/>
        <v>718.40285837491069</v>
      </c>
      <c r="EY70" s="6">
        <f>EX70*0.078547</f>
        <v>56.428389316774116</v>
      </c>
      <c r="EZ70" s="10">
        <f t="shared" si="172"/>
        <v>661.97446905813661</v>
      </c>
      <c r="FA70" s="1">
        <f t="shared" si="215"/>
        <v>721.9529135971743</v>
      </c>
      <c r="FC70" s="11">
        <f t="shared" si="173"/>
        <v>721.9529135971743</v>
      </c>
      <c r="FD70" s="6">
        <f>FC70*0.078547</f>
        <v>56.707235504317254</v>
      </c>
      <c r="FE70" s="10">
        <f t="shared" si="174"/>
        <v>665.24567809285702</v>
      </c>
      <c r="FF70" s="1">
        <f t="shared" si="216"/>
        <v>725.48859109578814</v>
      </c>
      <c r="FH70" s="11">
        <f t="shared" si="175"/>
        <v>725.48859109578814</v>
      </c>
      <c r="FI70" s="6">
        <f>FH70*0.078547</f>
        <v>56.984952364800876</v>
      </c>
      <c r="FJ70" s="10">
        <f t="shared" si="176"/>
        <v>668.50363873098729</v>
      </c>
      <c r="FK70" s="1">
        <f t="shared" si="217"/>
        <v>728.59253419868969</v>
      </c>
      <c r="FM70" s="11">
        <f t="shared" si="177"/>
        <v>728.59253419868969</v>
      </c>
      <c r="FN70" s="6">
        <f>FM70*0.078547</f>
        <v>57.228757783704481</v>
      </c>
      <c r="FO70" s="10">
        <f t="shared" si="178"/>
        <v>671.36377641498518</v>
      </c>
      <c r="FP70" s="1">
        <f t="shared" si="218"/>
        <v>734.89623618339726</v>
      </c>
      <c r="FR70" s="11">
        <f t="shared" si="179"/>
        <v>734.89623618339726</v>
      </c>
      <c r="FS70" s="6">
        <f>FR70*0.078547</f>
        <v>57.723894663497312</v>
      </c>
      <c r="FT70" s="10">
        <f t="shared" si="180"/>
        <v>677.17234151989999</v>
      </c>
      <c r="FU70" s="1">
        <f t="shared" si="219"/>
        <v>518.01078192473403</v>
      </c>
      <c r="FW70" s="11">
        <f t="shared" si="181"/>
        <v>518.01078192473403</v>
      </c>
      <c r="FX70" s="6">
        <f>FW70*0.078547</f>
        <v>40.688192887842085</v>
      </c>
      <c r="FY70" s="10">
        <f t="shared" si="182"/>
        <v>477.32258903689194</v>
      </c>
      <c r="FZ70" s="1">
        <f t="shared" si="220"/>
        <v>525.59644723468193</v>
      </c>
      <c r="GB70" s="11">
        <f t="shared" si="183"/>
        <v>525.59644723468193</v>
      </c>
      <c r="GC70" s="6">
        <f>GB70*0.078547</f>
        <v>41.284024140942563</v>
      </c>
      <c r="GD70" s="10">
        <f t="shared" si="184"/>
        <v>484.31242309373937</v>
      </c>
      <c r="GE70" s="1">
        <f t="shared" si="221"/>
        <v>532.7496775944071</v>
      </c>
    </row>
    <row r="71" spans="1:187" x14ac:dyDescent="0.3">
      <c r="A71">
        <v>85</v>
      </c>
      <c r="B71">
        <v>489</v>
      </c>
      <c r="D71">
        <f t="shared" si="111"/>
        <v>489</v>
      </c>
      <c r="E71" s="7">
        <f>D71*0.155006</f>
        <v>75.797933999999998</v>
      </c>
      <c r="F71" s="9">
        <f t="shared" si="112"/>
        <v>413.202066</v>
      </c>
      <c r="G71" s="4">
        <f t="shared" si="185"/>
        <v>1129.701378</v>
      </c>
      <c r="I71" s="11">
        <f t="shared" si="113"/>
        <v>1129.701378</v>
      </c>
      <c r="J71" s="7">
        <f>I71*0.155006</f>
        <v>175.11049179826801</v>
      </c>
      <c r="K71" s="10">
        <f t="shared" si="114"/>
        <v>954.59088620173202</v>
      </c>
      <c r="L71" s="12">
        <f t="shared" si="186"/>
        <v>1040.9667238622339</v>
      </c>
      <c r="N71" s="11">
        <f t="shared" si="115"/>
        <v>1040.9667238622339</v>
      </c>
      <c r="O71" s="7">
        <f>N71*0.155006</f>
        <v>161.35608799898944</v>
      </c>
      <c r="P71" s="10">
        <f t="shared" si="116"/>
        <v>879.61063586324451</v>
      </c>
      <c r="Q71" s="10">
        <f t="shared" si="187"/>
        <v>959.20191060302704</v>
      </c>
      <c r="S71" s="11">
        <f t="shared" si="117"/>
        <v>959.20191060302704</v>
      </c>
      <c r="T71" s="7">
        <f>S71*0.155006</f>
        <v>148.68205135493281</v>
      </c>
      <c r="U71" s="10">
        <f t="shared" si="118"/>
        <v>810.51985924809424</v>
      </c>
      <c r="V71" s="12">
        <f t="shared" si="188"/>
        <v>883.85947813089103</v>
      </c>
      <c r="X71" s="11">
        <f t="shared" si="119"/>
        <v>883.85947813089103</v>
      </c>
      <c r="Y71" s="7">
        <f>X71*0.155006</f>
        <v>137.00352226715691</v>
      </c>
      <c r="Z71" s="10">
        <f t="shared" si="120"/>
        <v>746.85595586373415</v>
      </c>
      <c r="AA71" s="10">
        <f t="shared" si="189"/>
        <v>814.43496770214392</v>
      </c>
      <c r="AC71" s="11">
        <f t="shared" si="121"/>
        <v>814.43496770214392</v>
      </c>
      <c r="AD71" s="7">
        <f>AC71*0.155006</f>
        <v>126.24230660363853</v>
      </c>
      <c r="AE71" s="10">
        <f t="shared" si="122"/>
        <v>688.19266109850537</v>
      </c>
      <c r="AF71" s="1">
        <f t="shared" si="190"/>
        <v>1409.7689078919188</v>
      </c>
      <c r="AH71" s="11">
        <f t="shared" si="123"/>
        <v>1409.7689078919188</v>
      </c>
      <c r="AI71" s="7">
        <f>AH71*0.155006</f>
        <v>218.52263933669477</v>
      </c>
      <c r="AJ71" s="10">
        <f t="shared" si="124"/>
        <v>1191.2462685552241</v>
      </c>
      <c r="AK71" s="10">
        <f t="shared" si="191"/>
        <v>1346.4364494737822</v>
      </c>
      <c r="AM71" s="11">
        <f t="shared" si="125"/>
        <v>1346.4364494737822</v>
      </c>
      <c r="AN71" s="7">
        <f>AM71*0.155006</f>
        <v>208.7057282871331</v>
      </c>
      <c r="AO71" s="10">
        <f t="shared" si="126"/>
        <v>1137.7307211866491</v>
      </c>
      <c r="AP71" s="4">
        <f t="shared" si="192"/>
        <v>1285.949138417622</v>
      </c>
      <c r="AR71" s="11">
        <f t="shared" si="127"/>
        <v>1285.949138417622</v>
      </c>
      <c r="AS71" s="7">
        <f>AR71*0.155006</f>
        <v>199.32983214956192</v>
      </c>
      <c r="AT71" s="10">
        <f t="shared" si="128"/>
        <v>1086.61930626806</v>
      </c>
      <c r="AU71" s="10">
        <f t="shared" si="193"/>
        <v>1228.1791593233488</v>
      </c>
      <c r="AW71" s="11">
        <f t="shared" si="129"/>
        <v>1228.1791593233488</v>
      </c>
      <c r="AX71" s="7">
        <f>AW71*0.155006</f>
        <v>190.37513877007501</v>
      </c>
      <c r="AY71" s="10">
        <f t="shared" si="130"/>
        <v>1037.8040205532739</v>
      </c>
      <c r="AZ71" s="1">
        <f t="shared" si="194"/>
        <v>1173.0044387699068</v>
      </c>
      <c r="BB71" s="11">
        <f t="shared" si="131"/>
        <v>1173.0044387699068</v>
      </c>
      <c r="BC71" s="7">
        <f>BB71*0.155006</f>
        <v>181.82272603596817</v>
      </c>
      <c r="BD71" s="10">
        <f t="shared" si="132"/>
        <v>991.18171273393864</v>
      </c>
      <c r="BE71" s="1">
        <f t="shared" si="195"/>
        <v>1990.3858213772064</v>
      </c>
      <c r="BG71" s="11">
        <f t="shared" si="133"/>
        <v>1990.3858213772064</v>
      </c>
      <c r="BH71" s="7">
        <f>BG71*0.155006</f>
        <v>308.52174462839525</v>
      </c>
      <c r="BI71" s="10">
        <f t="shared" si="134"/>
        <v>1681.8640767488112</v>
      </c>
      <c r="BJ71" s="1">
        <f t="shared" si="196"/>
        <v>1937.6326355674248</v>
      </c>
      <c r="BL71" s="11">
        <f t="shared" si="135"/>
        <v>1937.6326355674248</v>
      </c>
      <c r="BM71" s="7">
        <f>BL71*0.155006</f>
        <v>300.34468430876427</v>
      </c>
      <c r="BN71" s="10">
        <f t="shared" si="136"/>
        <v>1637.2879512586605</v>
      </c>
      <c r="BO71" s="1">
        <f t="shared" si="197"/>
        <v>1886.2776201943464</v>
      </c>
      <c r="BQ71" s="11">
        <f t="shared" si="137"/>
        <v>1886.2776201943464</v>
      </c>
      <c r="BR71" s="7">
        <f>BQ71*0.155006</f>
        <v>292.38434879584486</v>
      </c>
      <c r="BS71" s="10">
        <f t="shared" si="138"/>
        <v>1593.8932713985014</v>
      </c>
      <c r="BT71" s="1">
        <f t="shared" si="198"/>
        <v>1835.8095937701587</v>
      </c>
      <c r="BV71" s="11">
        <f t="shared" si="139"/>
        <v>1835.8095937701587</v>
      </c>
      <c r="BW71" s="7">
        <f>BV71*0.155006</f>
        <v>284.56150189193721</v>
      </c>
      <c r="BX71" s="10">
        <f t="shared" si="140"/>
        <v>1551.2480918782214</v>
      </c>
      <c r="BY71" s="1">
        <f t="shared" si="199"/>
        <v>1787.1532962968747</v>
      </c>
      <c r="CA71" s="11">
        <f t="shared" si="141"/>
        <v>1787.1532962968747</v>
      </c>
      <c r="CB71" s="7">
        <f>CA71*0.155006</f>
        <v>277.01948384579339</v>
      </c>
      <c r="CC71" s="10">
        <f t="shared" si="142"/>
        <v>1510.1338124510812</v>
      </c>
      <c r="CD71" s="1">
        <f t="shared" si="200"/>
        <v>1639.4712840932989</v>
      </c>
      <c r="CF71" s="11">
        <f t="shared" si="143"/>
        <v>1639.4712840932989</v>
      </c>
      <c r="CG71" s="7">
        <f>CF71*0.155006</f>
        <v>254.1278858621659</v>
      </c>
      <c r="CH71" s="10">
        <f t="shared" si="144"/>
        <v>1385.3433982311331</v>
      </c>
      <c r="CI71" s="1">
        <f t="shared" si="201"/>
        <v>1612.7003574953392</v>
      </c>
      <c r="CK71" s="11">
        <f t="shared" si="145"/>
        <v>1612.7003574953392</v>
      </c>
      <c r="CL71" s="7">
        <f>CK71*0.155006</f>
        <v>249.97823161392256</v>
      </c>
      <c r="CM71" s="10">
        <f t="shared" si="146"/>
        <v>1362.7221258814166</v>
      </c>
      <c r="CN71" s="1">
        <f t="shared" si="202"/>
        <v>1586.3665733577971</v>
      </c>
      <c r="CP71" s="11">
        <f t="shared" si="147"/>
        <v>1586.3665733577971</v>
      </c>
      <c r="CQ71" s="7">
        <f>CP71*0.155006</f>
        <v>245.89633706989869</v>
      </c>
      <c r="CR71" s="10">
        <f t="shared" si="148"/>
        <v>1340.4702362878984</v>
      </c>
      <c r="CS71" s="1">
        <f t="shared" si="203"/>
        <v>1560.4627935814383</v>
      </c>
      <c r="CU71" s="11">
        <f t="shared" si="149"/>
        <v>1560.4627935814383</v>
      </c>
      <c r="CV71" s="7">
        <f>CU71*0.155006</f>
        <v>241.88109578188443</v>
      </c>
      <c r="CW71" s="10">
        <f t="shared" si="150"/>
        <v>1318.5816977995539</v>
      </c>
      <c r="CX71" s="1">
        <f t="shared" si="204"/>
        <v>1534.9819966250466</v>
      </c>
      <c r="CZ71" s="11">
        <f t="shared" si="151"/>
        <v>1534.9819966250466</v>
      </c>
      <c r="DA71" s="7">
        <f>CZ71*0.155006</f>
        <v>237.93141936886198</v>
      </c>
      <c r="DB71" s="10">
        <f t="shared" si="152"/>
        <v>1297.0505772561846</v>
      </c>
      <c r="DC71" s="1">
        <f t="shared" si="205"/>
        <v>1400.3556622383726</v>
      </c>
      <c r="DE71" s="11">
        <f t="shared" si="153"/>
        <v>1400.3556622383726</v>
      </c>
      <c r="DF71" s="7">
        <f>DE71*0.155006</f>
        <v>217.06352978092119</v>
      </c>
      <c r="DG71" s="10">
        <f t="shared" si="154"/>
        <v>1183.2921324574513</v>
      </c>
      <c r="DH71" s="1">
        <f t="shared" si="206"/>
        <v>1406.0196375085939</v>
      </c>
      <c r="DJ71" s="11">
        <f t="shared" si="155"/>
        <v>1406.0196375085939</v>
      </c>
      <c r="DK71" s="7">
        <f>DJ71*0.155006</f>
        <v>217.94147993165711</v>
      </c>
      <c r="DL71" s="10">
        <f t="shared" si="156"/>
        <v>1188.0781575769367</v>
      </c>
      <c r="DM71" s="1">
        <f t="shared" si="207"/>
        <v>1412.0434947611511</v>
      </c>
      <c r="DO71" s="11">
        <f t="shared" si="157"/>
        <v>1412.0434947611511</v>
      </c>
      <c r="DP71" s="7">
        <f>DO71*0.155006</f>
        <v>218.87521394894699</v>
      </c>
      <c r="DQ71" s="10">
        <f t="shared" si="158"/>
        <v>1193.1682808122041</v>
      </c>
      <c r="DR71" s="1">
        <f t="shared" si="208"/>
        <v>1418.0070170594659</v>
      </c>
      <c r="DT71" s="11">
        <f t="shared" si="159"/>
        <v>1418.0070170594659</v>
      </c>
      <c r="DU71" s="7">
        <f>DT71*0.155006</f>
        <v>219.79959568631958</v>
      </c>
      <c r="DV71" s="10">
        <f t="shared" si="160"/>
        <v>1198.2074213731462</v>
      </c>
      <c r="DW71" s="1">
        <f t="shared" si="209"/>
        <v>1432.2144766189772</v>
      </c>
      <c r="DY71" s="11">
        <f t="shared" si="161"/>
        <v>1432.2144766189772</v>
      </c>
      <c r="DZ71" s="7">
        <f>DY71*0.155006</f>
        <v>222.00183716280119</v>
      </c>
      <c r="EA71" s="10">
        <f t="shared" si="162"/>
        <v>1210.212639456176</v>
      </c>
      <c r="EB71" s="1">
        <f t="shared" si="210"/>
        <v>929.97338582233078</v>
      </c>
      <c r="ED71" s="11">
        <f t="shared" si="163"/>
        <v>929.97338582233078</v>
      </c>
      <c r="EE71" s="7">
        <f>ED71*0.155006</f>
        <v>144.1514546427762</v>
      </c>
      <c r="EF71" s="10">
        <f t="shared" si="164"/>
        <v>785.82193117955455</v>
      </c>
      <c r="EG71" s="1">
        <f t="shared" si="211"/>
        <v>930.17510327001855</v>
      </c>
      <c r="EI71" s="11">
        <f t="shared" si="165"/>
        <v>930.17510327001855</v>
      </c>
      <c r="EJ71" s="7">
        <f>EI71*0.155006</f>
        <v>144.18272205747249</v>
      </c>
      <c r="EK71" s="10">
        <f t="shared" si="166"/>
        <v>785.99238121254609</v>
      </c>
      <c r="EL71" s="1">
        <f t="shared" si="212"/>
        <v>930.37547586748212</v>
      </c>
      <c r="EN71" s="11">
        <f t="shared" si="167"/>
        <v>930.37547586748212</v>
      </c>
      <c r="EO71" s="7">
        <f>EN71*0.155006</f>
        <v>144.21378101231494</v>
      </c>
      <c r="EP71" s="10">
        <f t="shared" si="168"/>
        <v>786.16169485516718</v>
      </c>
      <c r="EQ71" s="1">
        <f t="shared" si="213"/>
        <v>930.57451258083813</v>
      </c>
      <c r="ES71" s="11">
        <f t="shared" si="169"/>
        <v>930.57451258083813</v>
      </c>
      <c r="ET71" s="7">
        <f>ES71*0.155006</f>
        <v>144.24463289710539</v>
      </c>
      <c r="EU71" s="10">
        <f t="shared" si="170"/>
        <v>786.32987968373277</v>
      </c>
      <c r="EV71" s="1">
        <f t="shared" si="214"/>
        <v>931.16314511034091</v>
      </c>
      <c r="EX71" s="11">
        <f t="shared" si="171"/>
        <v>931.16314511034091</v>
      </c>
      <c r="EY71" s="7">
        <f>EX71*0.155006</f>
        <v>144.33587447097349</v>
      </c>
      <c r="EZ71" s="10">
        <f t="shared" si="172"/>
        <v>786.82727063936738</v>
      </c>
      <c r="FA71" s="1">
        <f t="shared" si="215"/>
        <v>661.97446905813661</v>
      </c>
      <c r="FC71" s="11">
        <f t="shared" si="173"/>
        <v>661.97446905813661</v>
      </c>
      <c r="FD71" s="7">
        <f>FC71*0.155006</f>
        <v>102.61001455082553</v>
      </c>
      <c r="FE71" s="10">
        <f t="shared" si="174"/>
        <v>559.36445450731105</v>
      </c>
      <c r="FF71" s="1">
        <f t="shared" si="216"/>
        <v>665.24567809285702</v>
      </c>
      <c r="FH71" s="11">
        <f t="shared" si="175"/>
        <v>665.24567809285702</v>
      </c>
      <c r="FI71" s="7">
        <f>FH71*0.155006</f>
        <v>103.11707157846139</v>
      </c>
      <c r="FJ71" s="10">
        <f t="shared" si="176"/>
        <v>562.12860651439564</v>
      </c>
      <c r="FK71" s="1">
        <f t="shared" si="217"/>
        <v>668.50363873098729</v>
      </c>
      <c r="FM71" s="11">
        <f t="shared" si="177"/>
        <v>668.50363873098729</v>
      </c>
      <c r="FN71" s="7">
        <f>FM71*0.155006</f>
        <v>103.62207502513542</v>
      </c>
      <c r="FO71" s="10">
        <f t="shared" si="178"/>
        <v>564.88156370585193</v>
      </c>
      <c r="FP71" s="1">
        <f t="shared" si="218"/>
        <v>671.36377641498518</v>
      </c>
      <c r="FR71" s="11">
        <f t="shared" si="179"/>
        <v>671.36377641498518</v>
      </c>
      <c r="FS71" s="7">
        <f>FR71*0.155006</f>
        <v>104.0654135269812</v>
      </c>
      <c r="FT71" s="10">
        <f t="shared" si="180"/>
        <v>567.29836288800402</v>
      </c>
      <c r="FU71" s="1">
        <f t="shared" si="219"/>
        <v>677.17234151989999</v>
      </c>
      <c r="FW71" s="11">
        <f t="shared" si="181"/>
        <v>677.17234151989999</v>
      </c>
      <c r="FX71" s="7">
        <f>FW71*0.155006</f>
        <v>104.96577596963363</v>
      </c>
      <c r="FY71" s="10">
        <f t="shared" si="182"/>
        <v>572.2065655502663</v>
      </c>
      <c r="FZ71" s="1">
        <f t="shared" si="220"/>
        <v>477.32258903689194</v>
      </c>
      <c r="GB71" s="11">
        <f t="shared" si="183"/>
        <v>477.32258903689194</v>
      </c>
      <c r="GC71" s="7">
        <f>GB71*0.155006</f>
        <v>73.987865236252475</v>
      </c>
      <c r="GD71" s="10">
        <f t="shared" si="184"/>
        <v>403.33472380063949</v>
      </c>
      <c r="GE71" s="1">
        <f t="shared" si="221"/>
        <v>484.31242309373937</v>
      </c>
    </row>
    <row r="72" spans="1:187" x14ac:dyDescent="0.3">
      <c r="A72">
        <v>86</v>
      </c>
      <c r="B72">
        <v>489</v>
      </c>
      <c r="D72">
        <f t="shared" si="111"/>
        <v>489</v>
      </c>
      <c r="E72" s="7">
        <f t="shared" ref="E72:E90" si="222">D72*0.155006</f>
        <v>75.797933999999998</v>
      </c>
      <c r="F72" s="9">
        <f t="shared" si="112"/>
        <v>413.202066</v>
      </c>
      <c r="G72" s="4">
        <f t="shared" si="185"/>
        <v>413.202066</v>
      </c>
      <c r="I72" s="11">
        <f t="shared" si="113"/>
        <v>413.202066</v>
      </c>
      <c r="J72" s="7">
        <f t="shared" ref="J72:J90" si="223">I72*0.155006</f>
        <v>64.048799442396003</v>
      </c>
      <c r="K72" s="10">
        <f t="shared" si="114"/>
        <v>349.15326655760401</v>
      </c>
      <c r="L72" s="12">
        <f t="shared" si="186"/>
        <v>954.59088620173202</v>
      </c>
      <c r="N72" s="11">
        <f t="shared" si="115"/>
        <v>954.59088620173202</v>
      </c>
      <c r="O72" s="7">
        <f t="shared" ref="O72:O90" si="224">N72*0.155006</f>
        <v>147.96731490658567</v>
      </c>
      <c r="P72" s="10">
        <f t="shared" si="116"/>
        <v>806.62357129514635</v>
      </c>
      <c r="Q72" s="10">
        <f t="shared" si="187"/>
        <v>879.61063586324451</v>
      </c>
      <c r="S72" s="11">
        <f t="shared" si="117"/>
        <v>879.61063586324451</v>
      </c>
      <c r="T72" s="7">
        <f t="shared" ref="T72:T90" si="225">S72*0.155006</f>
        <v>136.34492622261808</v>
      </c>
      <c r="U72" s="10">
        <f t="shared" si="118"/>
        <v>743.26570964062648</v>
      </c>
      <c r="V72" s="12">
        <f t="shared" si="188"/>
        <v>810.51985924809424</v>
      </c>
      <c r="X72" s="11">
        <f t="shared" si="119"/>
        <v>810.51985924809424</v>
      </c>
      <c r="Y72" s="7">
        <f t="shared" ref="Y72:Y90" si="226">X72*0.155006</f>
        <v>125.6354413026101</v>
      </c>
      <c r="Z72" s="10">
        <f t="shared" si="120"/>
        <v>684.88441794548407</v>
      </c>
      <c r="AA72" s="10">
        <f t="shared" si="189"/>
        <v>746.85595586373415</v>
      </c>
      <c r="AC72" s="11">
        <f t="shared" si="121"/>
        <v>746.85595586373415</v>
      </c>
      <c r="AD72" s="7">
        <f t="shared" ref="AD72:AD90" si="227">AC72*0.155006</f>
        <v>115.76715429461397</v>
      </c>
      <c r="AE72" s="10">
        <f t="shared" si="122"/>
        <v>631.08880156912016</v>
      </c>
      <c r="AF72" s="1">
        <f t="shared" si="190"/>
        <v>688.19266109850537</v>
      </c>
      <c r="AH72" s="11">
        <f t="shared" si="123"/>
        <v>688.19266109850537</v>
      </c>
      <c r="AI72" s="7">
        <f t="shared" ref="AI72:AI90" si="228">AH72*0.155006</f>
        <v>106.67399162623492</v>
      </c>
      <c r="AJ72" s="10">
        <f t="shared" si="124"/>
        <v>581.5186694722704</v>
      </c>
      <c r="AK72" s="10">
        <f t="shared" si="191"/>
        <v>1191.2462685552241</v>
      </c>
      <c r="AM72" s="11">
        <f t="shared" si="125"/>
        <v>1191.2462685552241</v>
      </c>
      <c r="AN72" s="7">
        <f t="shared" ref="AN72:AN90" si="229">AM72*0.155006</f>
        <v>184.65031910367108</v>
      </c>
      <c r="AO72" s="10">
        <f t="shared" si="126"/>
        <v>1006.595949451553</v>
      </c>
      <c r="AP72" s="4">
        <f t="shared" si="192"/>
        <v>1137.7307211866491</v>
      </c>
      <c r="AR72" s="11">
        <f t="shared" si="127"/>
        <v>1137.7307211866491</v>
      </c>
      <c r="AS72" s="7">
        <f t="shared" ref="AS72:AS90" si="230">AR72*0.155006</f>
        <v>176.35508816825774</v>
      </c>
      <c r="AT72" s="10">
        <f t="shared" si="128"/>
        <v>961.37563301839145</v>
      </c>
      <c r="AU72" s="10">
        <f t="shared" si="193"/>
        <v>1086.61930626806</v>
      </c>
      <c r="AW72" s="11">
        <f t="shared" si="129"/>
        <v>1086.61930626806</v>
      </c>
      <c r="AX72" s="7">
        <f t="shared" ref="AX72:AX90" si="231">AW72*0.155006</f>
        <v>168.43251218738692</v>
      </c>
      <c r="AY72" s="10">
        <f t="shared" si="130"/>
        <v>918.18679408067305</v>
      </c>
      <c r="AZ72" s="1">
        <f t="shared" si="194"/>
        <v>1037.8040205532739</v>
      </c>
      <c r="BB72" s="11">
        <f t="shared" si="131"/>
        <v>1037.8040205532739</v>
      </c>
      <c r="BC72" s="7">
        <f t="shared" ref="BC72:BC90" si="232">BB72*0.155006</f>
        <v>160.86585000988077</v>
      </c>
      <c r="BD72" s="10">
        <f t="shared" si="132"/>
        <v>876.93817054339308</v>
      </c>
      <c r="BE72" s="1">
        <f t="shared" si="195"/>
        <v>991.18171273393864</v>
      </c>
      <c r="BG72" s="11">
        <f t="shared" si="133"/>
        <v>991.18171273393864</v>
      </c>
      <c r="BH72" s="7">
        <f t="shared" ref="BH72:BH90" si="233">BG72*0.155006</f>
        <v>153.63911256403691</v>
      </c>
      <c r="BI72" s="10">
        <f t="shared" si="134"/>
        <v>837.54260016990179</v>
      </c>
      <c r="BJ72" s="1">
        <f t="shared" si="196"/>
        <v>1681.8640767488112</v>
      </c>
      <c r="BL72" s="11">
        <f t="shared" si="135"/>
        <v>1681.8640767488112</v>
      </c>
      <c r="BM72" s="7">
        <f t="shared" ref="BM72:BM90" si="234">BL72*0.155006</f>
        <v>260.69902308052622</v>
      </c>
      <c r="BN72" s="10">
        <f t="shared" si="136"/>
        <v>1421.1650536682851</v>
      </c>
      <c r="BO72" s="1">
        <f t="shared" si="197"/>
        <v>1637.2879512586605</v>
      </c>
      <c r="BQ72" s="11">
        <f t="shared" si="137"/>
        <v>1637.2879512586605</v>
      </c>
      <c r="BR72" s="7">
        <f t="shared" ref="BR72:BR90" si="235">BQ72*0.155006</f>
        <v>253.78945617279993</v>
      </c>
      <c r="BS72" s="10">
        <f t="shared" si="138"/>
        <v>1383.4984950858607</v>
      </c>
      <c r="BT72" s="1">
        <f t="shared" si="198"/>
        <v>1593.8932713985014</v>
      </c>
      <c r="BV72" s="11">
        <f t="shared" si="139"/>
        <v>1593.8932713985014</v>
      </c>
      <c r="BW72" s="7">
        <f t="shared" ref="BW72:BW90" si="236">BV72*0.155006</f>
        <v>247.06302042639612</v>
      </c>
      <c r="BX72" s="10">
        <f t="shared" si="140"/>
        <v>1346.8302509721052</v>
      </c>
      <c r="BY72" s="1">
        <f t="shared" si="199"/>
        <v>1551.2480918782214</v>
      </c>
      <c r="CA72" s="11">
        <f t="shared" si="141"/>
        <v>1551.2480918782214</v>
      </c>
      <c r="CB72" s="7">
        <f t="shared" ref="CB72:CB90" si="237">CA72*0.155006</f>
        <v>240.45276172967559</v>
      </c>
      <c r="CC72" s="10">
        <f t="shared" si="142"/>
        <v>1310.7953301485459</v>
      </c>
      <c r="CD72" s="1">
        <f t="shared" si="200"/>
        <v>1510.1338124510812</v>
      </c>
      <c r="CF72" s="11">
        <f t="shared" si="143"/>
        <v>1510.1338124510812</v>
      </c>
      <c r="CG72" s="7">
        <f t="shared" ref="CG72:CG90" si="238">CF72*0.155006</f>
        <v>234.0798017327923</v>
      </c>
      <c r="CH72" s="10">
        <f t="shared" si="144"/>
        <v>1276.054010718289</v>
      </c>
      <c r="CI72" s="1">
        <f t="shared" si="201"/>
        <v>1385.3433982311331</v>
      </c>
      <c r="CK72" s="11">
        <f t="shared" si="145"/>
        <v>1385.3433982311331</v>
      </c>
      <c r="CL72" s="7">
        <f t="shared" ref="CL72:CL90" si="239">CK72*0.155006</f>
        <v>214.73653878621502</v>
      </c>
      <c r="CM72" s="10">
        <f t="shared" si="146"/>
        <v>1170.606859444918</v>
      </c>
      <c r="CN72" s="1">
        <f t="shared" si="202"/>
        <v>1362.7221258814166</v>
      </c>
      <c r="CP72" s="11">
        <f t="shared" si="147"/>
        <v>1362.7221258814166</v>
      </c>
      <c r="CQ72" s="7">
        <f t="shared" ref="CQ72:CQ90" si="240">CP72*0.155006</f>
        <v>211.23010584437486</v>
      </c>
      <c r="CR72" s="10">
        <f t="shared" si="148"/>
        <v>1151.4920200370416</v>
      </c>
      <c r="CS72" s="1">
        <f t="shared" si="203"/>
        <v>1340.4702362878984</v>
      </c>
      <c r="CU72" s="11">
        <f t="shared" si="149"/>
        <v>1340.4702362878984</v>
      </c>
      <c r="CV72" s="7">
        <f t="shared" ref="CV72:CV90" si="241">CU72*0.155006</f>
        <v>207.78092944604199</v>
      </c>
      <c r="CW72" s="10">
        <f t="shared" si="150"/>
        <v>1132.6893068418565</v>
      </c>
      <c r="CX72" s="1">
        <f t="shared" si="204"/>
        <v>1318.5816977995539</v>
      </c>
      <c r="CZ72" s="11">
        <f t="shared" si="151"/>
        <v>1318.5816977995539</v>
      </c>
      <c r="DA72" s="7">
        <f t="shared" ref="DA72:DA90" si="242">CZ72*0.155006</f>
        <v>204.38807464911767</v>
      </c>
      <c r="DB72" s="10">
        <f t="shared" si="152"/>
        <v>1114.1936231504362</v>
      </c>
      <c r="DC72" s="1">
        <f t="shared" si="205"/>
        <v>1297.0505772561846</v>
      </c>
      <c r="DE72" s="11">
        <f t="shared" si="153"/>
        <v>1297.0505772561846</v>
      </c>
      <c r="DF72" s="7">
        <f t="shared" ref="DF72:DF90" si="243">DE72*0.155006</f>
        <v>201.05062177817217</v>
      </c>
      <c r="DG72" s="10">
        <f t="shared" si="154"/>
        <v>1095.9999554780125</v>
      </c>
      <c r="DH72" s="1">
        <f t="shared" si="206"/>
        <v>1183.2921324574513</v>
      </c>
      <c r="DJ72" s="11">
        <f t="shared" si="155"/>
        <v>1183.2921324574513</v>
      </c>
      <c r="DK72" s="7">
        <f t="shared" ref="DK72:DK90" si="244">DJ72*0.155006</f>
        <v>183.41738028369971</v>
      </c>
      <c r="DL72" s="10">
        <f t="shared" si="156"/>
        <v>999.87475217375163</v>
      </c>
      <c r="DM72" s="1">
        <f t="shared" si="207"/>
        <v>1188.0781575769367</v>
      </c>
      <c r="DO72" s="11">
        <f t="shared" si="157"/>
        <v>1188.0781575769367</v>
      </c>
      <c r="DP72" s="7">
        <f t="shared" ref="DP72:DP90" si="245">DO72*0.155006</f>
        <v>184.15924289337067</v>
      </c>
      <c r="DQ72" s="10">
        <f t="shared" si="158"/>
        <v>1003.9189146835661</v>
      </c>
      <c r="DR72" s="1">
        <f t="shared" si="208"/>
        <v>1193.1682808122041</v>
      </c>
      <c r="DT72" s="11">
        <f t="shared" si="159"/>
        <v>1193.1682808122041</v>
      </c>
      <c r="DU72" s="7">
        <f t="shared" ref="DU72:DU90" si="246">DT72*0.155006</f>
        <v>184.94824253557653</v>
      </c>
      <c r="DV72" s="10">
        <f t="shared" si="160"/>
        <v>1008.2200382766275</v>
      </c>
      <c r="DW72" s="1">
        <f t="shared" si="209"/>
        <v>1198.2074213731462</v>
      </c>
      <c r="DY72" s="11">
        <f t="shared" si="161"/>
        <v>1198.2074213731462</v>
      </c>
      <c r="DZ72" s="7">
        <f t="shared" ref="DZ72:DZ90" si="247">DY72*0.155006</f>
        <v>185.7293395573659</v>
      </c>
      <c r="EA72" s="10">
        <f t="shared" si="162"/>
        <v>1012.4780818157803</v>
      </c>
      <c r="EB72" s="1">
        <f t="shared" si="210"/>
        <v>1210.212639456176</v>
      </c>
      <c r="ED72" s="11">
        <f t="shared" si="163"/>
        <v>1210.212639456176</v>
      </c>
      <c r="EE72" s="7">
        <f t="shared" ref="EE72:EE90" si="248">ED72*0.155006</f>
        <v>187.59022039154402</v>
      </c>
      <c r="EF72" s="10">
        <f t="shared" si="164"/>
        <v>1022.622419064632</v>
      </c>
      <c r="EG72" s="1">
        <f t="shared" si="211"/>
        <v>785.82193117955455</v>
      </c>
      <c r="EI72" s="11">
        <f t="shared" si="165"/>
        <v>785.82193117955455</v>
      </c>
      <c r="EJ72" s="7">
        <f t="shared" ref="EJ72:EJ90" si="249">EI72*0.155006</f>
        <v>121.80711426441803</v>
      </c>
      <c r="EK72" s="10">
        <f t="shared" si="166"/>
        <v>664.01481691513652</v>
      </c>
      <c r="EL72" s="1">
        <f t="shared" si="212"/>
        <v>785.99238121254609</v>
      </c>
      <c r="EN72" s="11">
        <f t="shared" si="167"/>
        <v>785.99238121254609</v>
      </c>
      <c r="EO72" s="7">
        <f t="shared" ref="EO72:EO90" si="250">EN72*0.155006</f>
        <v>121.83353504223193</v>
      </c>
      <c r="EP72" s="10">
        <f t="shared" si="168"/>
        <v>664.15884617031418</v>
      </c>
      <c r="EQ72" s="1">
        <f t="shared" si="213"/>
        <v>786.16169485516718</v>
      </c>
      <c r="ES72" s="11">
        <f t="shared" si="169"/>
        <v>786.16169485516718</v>
      </c>
      <c r="ET72" s="7">
        <f t="shared" ref="ET72:ET90" si="251">ES72*0.155006</f>
        <v>121.85977967272005</v>
      </c>
      <c r="EU72" s="10">
        <f t="shared" si="170"/>
        <v>664.30191518244715</v>
      </c>
      <c r="EV72" s="1">
        <f t="shared" si="214"/>
        <v>786.32987968373277</v>
      </c>
      <c r="EX72" s="11">
        <f t="shared" si="171"/>
        <v>786.32987968373277</v>
      </c>
      <c r="EY72" s="7">
        <f t="shared" ref="EY72:EY90" si="252">EX72*0.155006</f>
        <v>121.88584933025669</v>
      </c>
      <c r="EZ72" s="10">
        <f t="shared" si="172"/>
        <v>664.44403035347614</v>
      </c>
      <c r="FA72" s="1">
        <f t="shared" si="215"/>
        <v>786.82727063936738</v>
      </c>
      <c r="FC72" s="11">
        <f t="shared" si="173"/>
        <v>786.82727063936738</v>
      </c>
      <c r="FD72" s="7">
        <f t="shared" ref="FD72:FD90" si="253">FC72*0.155006</f>
        <v>121.96294791272578</v>
      </c>
      <c r="FE72" s="10">
        <f t="shared" si="174"/>
        <v>664.8643227266416</v>
      </c>
      <c r="FF72" s="1">
        <f t="shared" si="216"/>
        <v>559.36445450731105</v>
      </c>
      <c r="FH72" s="11">
        <f t="shared" si="175"/>
        <v>559.36445450731105</v>
      </c>
      <c r="FI72" s="7">
        <f t="shared" ref="FI72:FI90" si="254">FH72*0.155006</f>
        <v>86.704846635360255</v>
      </c>
      <c r="FJ72" s="10">
        <f t="shared" si="176"/>
        <v>472.65960787195081</v>
      </c>
      <c r="FK72" s="1">
        <f t="shared" si="217"/>
        <v>562.12860651439564</v>
      </c>
      <c r="FM72" s="11">
        <f t="shared" si="177"/>
        <v>562.12860651439564</v>
      </c>
      <c r="FN72" s="7">
        <f t="shared" ref="FN72:FN90" si="255">FM72*0.155006</f>
        <v>87.133306781370408</v>
      </c>
      <c r="FO72" s="10">
        <f t="shared" si="178"/>
        <v>474.99529973302526</v>
      </c>
      <c r="FP72" s="1">
        <f t="shared" si="218"/>
        <v>564.88156370585193</v>
      </c>
      <c r="FR72" s="11">
        <f t="shared" si="179"/>
        <v>564.88156370585193</v>
      </c>
      <c r="FS72" s="7">
        <f t="shared" ref="FS72:FS90" si="256">FR72*0.155006</f>
        <v>87.560031663789289</v>
      </c>
      <c r="FT72" s="10">
        <f t="shared" si="180"/>
        <v>477.32153204206264</v>
      </c>
      <c r="FU72" s="1">
        <f t="shared" si="219"/>
        <v>567.29836288800402</v>
      </c>
      <c r="FW72" s="11">
        <f t="shared" si="181"/>
        <v>567.29836288800402</v>
      </c>
      <c r="FX72" s="7">
        <f t="shared" ref="FX72:FX90" si="257">FW72*0.155006</f>
        <v>87.93465003781796</v>
      </c>
      <c r="FY72" s="10">
        <f t="shared" si="182"/>
        <v>479.36371285018606</v>
      </c>
      <c r="FZ72" s="1">
        <f t="shared" si="220"/>
        <v>572.2065655502663</v>
      </c>
      <c r="GB72" s="11">
        <f t="shared" si="183"/>
        <v>572.2065655502663</v>
      </c>
      <c r="GC72" s="7">
        <f t="shared" ref="GC72:GC90" si="258">GB72*0.155006</f>
        <v>88.695450899684587</v>
      </c>
      <c r="GD72" s="10">
        <f t="shared" si="184"/>
        <v>483.5111146505817</v>
      </c>
      <c r="GE72" s="1">
        <f t="shared" si="221"/>
        <v>403.33472380063949</v>
      </c>
    </row>
    <row r="73" spans="1:187" x14ac:dyDescent="0.3">
      <c r="A73">
        <v>87</v>
      </c>
      <c r="B73">
        <v>489</v>
      </c>
      <c r="D73">
        <f t="shared" si="111"/>
        <v>489</v>
      </c>
      <c r="E73" s="7">
        <f t="shared" si="222"/>
        <v>75.797933999999998</v>
      </c>
      <c r="F73" s="9">
        <f t="shared" si="112"/>
        <v>413.202066</v>
      </c>
      <c r="G73" s="4">
        <f t="shared" si="185"/>
        <v>413.202066</v>
      </c>
      <c r="I73" s="11">
        <f t="shared" si="113"/>
        <v>413.202066</v>
      </c>
      <c r="J73" s="7">
        <f t="shared" si="223"/>
        <v>64.048799442396003</v>
      </c>
      <c r="K73" s="10">
        <f t="shared" si="114"/>
        <v>349.15326655760401</v>
      </c>
      <c r="L73" s="12">
        <f t="shared" si="186"/>
        <v>349.15326655760401</v>
      </c>
      <c r="N73" s="11">
        <f t="shared" si="115"/>
        <v>349.15326655760401</v>
      </c>
      <c r="O73" s="7">
        <f t="shared" si="224"/>
        <v>54.120851236027967</v>
      </c>
      <c r="P73" s="10">
        <f t="shared" si="116"/>
        <v>295.03241532157602</v>
      </c>
      <c r="Q73" s="10">
        <f t="shared" si="187"/>
        <v>806.62357129514635</v>
      </c>
      <c r="S73" s="11">
        <f t="shared" si="117"/>
        <v>806.62357129514635</v>
      </c>
      <c r="T73" s="7">
        <f t="shared" si="225"/>
        <v>125.03149329217545</v>
      </c>
      <c r="U73" s="10">
        <f t="shared" si="118"/>
        <v>681.59207800297088</v>
      </c>
      <c r="V73" s="12">
        <f t="shared" si="188"/>
        <v>743.26570964062648</v>
      </c>
      <c r="X73" s="11">
        <f t="shared" si="119"/>
        <v>743.26570964062648</v>
      </c>
      <c r="Y73" s="7">
        <f t="shared" si="226"/>
        <v>115.21064458855496</v>
      </c>
      <c r="Z73" s="10">
        <f t="shared" si="120"/>
        <v>628.05506505207154</v>
      </c>
      <c r="AA73" s="10">
        <f t="shared" si="189"/>
        <v>684.88441794548407</v>
      </c>
      <c r="AC73" s="11">
        <f t="shared" si="121"/>
        <v>684.88441794548407</v>
      </c>
      <c r="AD73" s="7">
        <f t="shared" si="227"/>
        <v>106.16119408805771</v>
      </c>
      <c r="AE73" s="10">
        <f t="shared" si="122"/>
        <v>578.72322385742632</v>
      </c>
      <c r="AF73" s="1">
        <f t="shared" si="190"/>
        <v>631.08880156912016</v>
      </c>
      <c r="AH73" s="11">
        <f t="shared" si="123"/>
        <v>631.08880156912016</v>
      </c>
      <c r="AI73" s="7">
        <f t="shared" si="228"/>
        <v>97.82255077602305</v>
      </c>
      <c r="AJ73" s="10">
        <f t="shared" si="124"/>
        <v>533.26625079309713</v>
      </c>
      <c r="AK73" s="10">
        <f t="shared" si="191"/>
        <v>581.5186694722704</v>
      </c>
      <c r="AM73" s="11">
        <f t="shared" si="125"/>
        <v>581.5186694722704</v>
      </c>
      <c r="AN73" s="7">
        <f t="shared" si="229"/>
        <v>90.138882880218745</v>
      </c>
      <c r="AO73" s="10">
        <f t="shared" si="126"/>
        <v>491.37978659205169</v>
      </c>
      <c r="AP73" s="4">
        <f t="shared" si="192"/>
        <v>1006.595949451553</v>
      </c>
      <c r="AR73" s="11">
        <f t="shared" si="127"/>
        <v>1006.595949451553</v>
      </c>
      <c r="AS73" s="7">
        <f t="shared" si="230"/>
        <v>156.02841174068743</v>
      </c>
      <c r="AT73" s="10">
        <f t="shared" si="128"/>
        <v>850.56753771086551</v>
      </c>
      <c r="AU73" s="10">
        <f t="shared" si="193"/>
        <v>961.37563301839145</v>
      </c>
      <c r="AW73" s="11">
        <f t="shared" si="129"/>
        <v>961.37563301839145</v>
      </c>
      <c r="AX73" s="7">
        <f t="shared" si="231"/>
        <v>149.01899137164878</v>
      </c>
      <c r="AY73" s="10">
        <f t="shared" si="130"/>
        <v>812.35664164674267</v>
      </c>
      <c r="AZ73" s="1">
        <f t="shared" si="194"/>
        <v>918.18679408067305</v>
      </c>
      <c r="BB73" s="11">
        <f t="shared" si="131"/>
        <v>918.18679408067305</v>
      </c>
      <c r="BC73" s="7">
        <f t="shared" si="232"/>
        <v>142.32446220326881</v>
      </c>
      <c r="BD73" s="10">
        <f t="shared" si="132"/>
        <v>775.86233187740424</v>
      </c>
      <c r="BE73" s="1">
        <f t="shared" si="195"/>
        <v>876.93817054339308</v>
      </c>
      <c r="BG73" s="11">
        <f t="shared" si="133"/>
        <v>876.93817054339308</v>
      </c>
      <c r="BH73" s="7">
        <f t="shared" si="233"/>
        <v>135.93067806324919</v>
      </c>
      <c r="BI73" s="10">
        <f t="shared" si="134"/>
        <v>741.00749248014392</v>
      </c>
      <c r="BJ73" s="1">
        <f t="shared" si="196"/>
        <v>837.54260016990179</v>
      </c>
      <c r="BL73" s="11">
        <f t="shared" si="135"/>
        <v>837.54260016990179</v>
      </c>
      <c r="BM73" s="7">
        <f t="shared" si="234"/>
        <v>129.8241282819358</v>
      </c>
      <c r="BN73" s="10">
        <f t="shared" si="136"/>
        <v>707.71847188796596</v>
      </c>
      <c r="BO73" s="1">
        <f t="shared" si="197"/>
        <v>1421.1650536682851</v>
      </c>
      <c r="BQ73" s="11">
        <f t="shared" si="137"/>
        <v>1421.1650536682851</v>
      </c>
      <c r="BR73" s="7">
        <f t="shared" si="235"/>
        <v>220.2891103089062</v>
      </c>
      <c r="BS73" s="10">
        <f t="shared" si="138"/>
        <v>1200.8759433593789</v>
      </c>
      <c r="BT73" s="1">
        <f t="shared" si="198"/>
        <v>1383.4984950858607</v>
      </c>
      <c r="BV73" s="11">
        <f t="shared" si="139"/>
        <v>1383.4984950858607</v>
      </c>
      <c r="BW73" s="7">
        <f t="shared" si="236"/>
        <v>214.45056772927893</v>
      </c>
      <c r="BX73" s="10">
        <f t="shared" si="140"/>
        <v>1169.0479273565818</v>
      </c>
      <c r="BY73" s="1">
        <f t="shared" si="199"/>
        <v>1346.8302509721052</v>
      </c>
      <c r="CA73" s="11">
        <f t="shared" si="141"/>
        <v>1346.8302509721052</v>
      </c>
      <c r="CB73" s="7">
        <f t="shared" si="237"/>
        <v>208.76676988218213</v>
      </c>
      <c r="CC73" s="10">
        <f t="shared" si="142"/>
        <v>1138.063481089923</v>
      </c>
      <c r="CD73" s="1">
        <f t="shared" si="200"/>
        <v>1310.7953301485459</v>
      </c>
      <c r="CF73" s="11">
        <f t="shared" si="143"/>
        <v>1310.7953301485459</v>
      </c>
      <c r="CG73" s="7">
        <f t="shared" si="238"/>
        <v>203.1811409450055</v>
      </c>
      <c r="CH73" s="10">
        <f t="shared" si="144"/>
        <v>1107.6141892035403</v>
      </c>
      <c r="CI73" s="1">
        <f t="shared" si="201"/>
        <v>1276.054010718289</v>
      </c>
      <c r="CK73" s="11">
        <f t="shared" si="145"/>
        <v>1276.054010718289</v>
      </c>
      <c r="CL73" s="7">
        <f t="shared" si="239"/>
        <v>197.79602798539909</v>
      </c>
      <c r="CM73" s="10">
        <f t="shared" si="146"/>
        <v>1078.2579827328898</v>
      </c>
      <c r="CN73" s="1">
        <f t="shared" si="202"/>
        <v>1170.606859444918</v>
      </c>
      <c r="CP73" s="11">
        <f t="shared" si="147"/>
        <v>1170.606859444918</v>
      </c>
      <c r="CQ73" s="7">
        <f t="shared" si="240"/>
        <v>181.45108685511897</v>
      </c>
      <c r="CR73" s="10">
        <f t="shared" si="148"/>
        <v>989.15577258979897</v>
      </c>
      <c r="CS73" s="1">
        <f t="shared" si="203"/>
        <v>1151.4920200370416</v>
      </c>
      <c r="CU73" s="11">
        <f t="shared" si="149"/>
        <v>1151.4920200370416</v>
      </c>
      <c r="CV73" s="7">
        <f t="shared" si="241"/>
        <v>178.48817205786168</v>
      </c>
      <c r="CW73" s="10">
        <f t="shared" si="150"/>
        <v>973.00384797917991</v>
      </c>
      <c r="CX73" s="1">
        <f t="shared" si="204"/>
        <v>1132.6893068418565</v>
      </c>
      <c r="CZ73" s="11">
        <f t="shared" si="151"/>
        <v>1132.6893068418565</v>
      </c>
      <c r="DA73" s="7">
        <f t="shared" si="242"/>
        <v>175.5736386963288</v>
      </c>
      <c r="DB73" s="10">
        <f t="shared" si="152"/>
        <v>957.11566814552771</v>
      </c>
      <c r="DC73" s="1">
        <f t="shared" si="205"/>
        <v>1114.1936231504362</v>
      </c>
      <c r="DE73" s="11">
        <f t="shared" si="153"/>
        <v>1114.1936231504362</v>
      </c>
      <c r="DF73" s="7">
        <f t="shared" si="243"/>
        <v>172.70669675005652</v>
      </c>
      <c r="DG73" s="10">
        <f t="shared" si="154"/>
        <v>941.48692640037973</v>
      </c>
      <c r="DH73" s="1">
        <f t="shared" si="206"/>
        <v>1095.9999554780125</v>
      </c>
      <c r="DJ73" s="11">
        <f t="shared" si="155"/>
        <v>1095.9999554780125</v>
      </c>
      <c r="DK73" s="7">
        <f t="shared" si="244"/>
        <v>169.88656909882479</v>
      </c>
      <c r="DL73" s="10">
        <f t="shared" si="156"/>
        <v>926.11338637918766</v>
      </c>
      <c r="DM73" s="1">
        <f t="shared" si="207"/>
        <v>999.87475217375163</v>
      </c>
      <c r="DO73" s="11">
        <f t="shared" si="157"/>
        <v>999.87475217375163</v>
      </c>
      <c r="DP73" s="7">
        <f t="shared" si="245"/>
        <v>154.98658583544454</v>
      </c>
      <c r="DQ73" s="10">
        <f t="shared" si="158"/>
        <v>844.88816633830709</v>
      </c>
      <c r="DR73" s="1">
        <f t="shared" si="208"/>
        <v>1003.9189146835661</v>
      </c>
      <c r="DT73" s="11">
        <f t="shared" si="159"/>
        <v>1003.9189146835661</v>
      </c>
      <c r="DU73" s="7">
        <f t="shared" si="246"/>
        <v>155.61345528944085</v>
      </c>
      <c r="DV73" s="10">
        <f t="shared" si="160"/>
        <v>848.30545939412525</v>
      </c>
      <c r="DW73" s="1">
        <f t="shared" si="209"/>
        <v>1008.2200382766275</v>
      </c>
      <c r="DY73" s="11">
        <f t="shared" si="161"/>
        <v>1008.2200382766275</v>
      </c>
      <c r="DZ73" s="7">
        <f t="shared" si="247"/>
        <v>156.28015525310693</v>
      </c>
      <c r="EA73" s="10">
        <f t="shared" si="162"/>
        <v>851.93988302352057</v>
      </c>
      <c r="EB73" s="1">
        <f t="shared" si="210"/>
        <v>1012.4780818157803</v>
      </c>
      <c r="ED73" s="11">
        <f t="shared" si="163"/>
        <v>1012.4780818157803</v>
      </c>
      <c r="EE73" s="7">
        <f t="shared" si="248"/>
        <v>156.94017754993686</v>
      </c>
      <c r="EF73" s="10">
        <f t="shared" si="164"/>
        <v>855.53790426584351</v>
      </c>
      <c r="EG73" s="1">
        <f t="shared" si="211"/>
        <v>1022.622419064632</v>
      </c>
      <c r="EI73" s="11">
        <f t="shared" si="165"/>
        <v>1022.622419064632</v>
      </c>
      <c r="EJ73" s="7">
        <f t="shared" si="249"/>
        <v>158.51261068953235</v>
      </c>
      <c r="EK73" s="10">
        <f t="shared" si="166"/>
        <v>864.10980837509965</v>
      </c>
      <c r="EL73" s="1">
        <f t="shared" si="212"/>
        <v>664.01481691513652</v>
      </c>
      <c r="EN73" s="11">
        <f t="shared" si="167"/>
        <v>664.01481691513652</v>
      </c>
      <c r="EO73" s="7">
        <f t="shared" si="250"/>
        <v>102.92628071074766</v>
      </c>
      <c r="EP73" s="10">
        <f t="shared" si="168"/>
        <v>561.0885362043889</v>
      </c>
      <c r="EQ73" s="1">
        <f t="shared" si="213"/>
        <v>664.15884617031418</v>
      </c>
      <c r="ES73" s="11">
        <f t="shared" si="169"/>
        <v>664.15884617031418</v>
      </c>
      <c r="ET73" s="7">
        <f t="shared" si="251"/>
        <v>102.94860610947572</v>
      </c>
      <c r="EU73" s="10">
        <f t="shared" si="170"/>
        <v>561.21024006083849</v>
      </c>
      <c r="EV73" s="1">
        <f t="shared" si="214"/>
        <v>664.30191518244715</v>
      </c>
      <c r="EX73" s="11">
        <f t="shared" si="171"/>
        <v>664.30191518244715</v>
      </c>
      <c r="EY73" s="7">
        <f t="shared" si="252"/>
        <v>102.97078266477041</v>
      </c>
      <c r="EZ73" s="10">
        <f t="shared" si="172"/>
        <v>561.33113251767668</v>
      </c>
      <c r="FA73" s="1">
        <f t="shared" si="215"/>
        <v>664.44403035347614</v>
      </c>
      <c r="FC73" s="11">
        <f t="shared" si="173"/>
        <v>664.44403035347614</v>
      </c>
      <c r="FD73" s="7">
        <f t="shared" si="253"/>
        <v>102.99281136897092</v>
      </c>
      <c r="FE73" s="10">
        <f t="shared" si="174"/>
        <v>561.4512189845052</v>
      </c>
      <c r="FF73" s="1">
        <f t="shared" si="216"/>
        <v>664.8643227266416</v>
      </c>
      <c r="FH73" s="11">
        <f t="shared" si="175"/>
        <v>664.8643227266416</v>
      </c>
      <c r="FI73" s="7">
        <f t="shared" si="254"/>
        <v>103.0579592085658</v>
      </c>
      <c r="FJ73" s="10">
        <f t="shared" si="176"/>
        <v>561.80636351807584</v>
      </c>
      <c r="FK73" s="1">
        <f t="shared" si="217"/>
        <v>472.65960787195081</v>
      </c>
      <c r="FM73" s="11">
        <f t="shared" si="177"/>
        <v>472.65960787195081</v>
      </c>
      <c r="FN73" s="7">
        <f t="shared" si="255"/>
        <v>73.265075177799616</v>
      </c>
      <c r="FO73" s="10">
        <f t="shared" si="178"/>
        <v>399.39453269415117</v>
      </c>
      <c r="FP73" s="1">
        <f t="shared" si="218"/>
        <v>474.99529973302526</v>
      </c>
      <c r="FR73" s="11">
        <f t="shared" si="179"/>
        <v>474.99529973302526</v>
      </c>
      <c r="FS73" s="7">
        <f t="shared" si="256"/>
        <v>73.627121430417318</v>
      </c>
      <c r="FT73" s="10">
        <f t="shared" si="180"/>
        <v>401.36817830260793</v>
      </c>
      <c r="FU73" s="1">
        <f t="shared" si="219"/>
        <v>477.32153204206264</v>
      </c>
      <c r="FW73" s="11">
        <f t="shared" si="181"/>
        <v>477.32153204206264</v>
      </c>
      <c r="FX73" s="7">
        <f t="shared" si="257"/>
        <v>73.987701395711966</v>
      </c>
      <c r="FY73" s="10">
        <f t="shared" si="182"/>
        <v>403.33383064635069</v>
      </c>
      <c r="FZ73" s="1">
        <f t="shared" si="220"/>
        <v>479.36371285018606</v>
      </c>
      <c r="GB73" s="11">
        <f t="shared" si="183"/>
        <v>479.36371285018606</v>
      </c>
      <c r="GC73" s="7">
        <f t="shared" si="258"/>
        <v>74.304251674055948</v>
      </c>
      <c r="GD73" s="10">
        <f t="shared" si="184"/>
        <v>405.05946117613013</v>
      </c>
      <c r="GE73" s="1">
        <f t="shared" si="221"/>
        <v>483.5111146505817</v>
      </c>
    </row>
    <row r="74" spans="1:187" x14ac:dyDescent="0.3">
      <c r="A74">
        <v>88</v>
      </c>
      <c r="B74">
        <v>488</v>
      </c>
      <c r="D74">
        <f t="shared" si="111"/>
        <v>488</v>
      </c>
      <c r="E74" s="7">
        <f t="shared" si="222"/>
        <v>75.642927999999998</v>
      </c>
      <c r="F74" s="9">
        <f t="shared" si="112"/>
        <v>412.35707200000002</v>
      </c>
      <c r="G74" s="4">
        <f t="shared" si="185"/>
        <v>413.202066</v>
      </c>
      <c r="I74" s="11">
        <f t="shared" si="113"/>
        <v>413.202066</v>
      </c>
      <c r="J74" s="7">
        <f t="shared" si="223"/>
        <v>64.048799442396003</v>
      </c>
      <c r="K74" s="10">
        <f t="shared" si="114"/>
        <v>349.15326655760401</v>
      </c>
      <c r="L74" s="12">
        <f t="shared" si="186"/>
        <v>349.15326655760401</v>
      </c>
      <c r="N74" s="11">
        <f t="shared" si="115"/>
        <v>349.15326655760401</v>
      </c>
      <c r="O74" s="7">
        <f t="shared" si="224"/>
        <v>54.120851236027967</v>
      </c>
      <c r="P74" s="10">
        <f t="shared" si="116"/>
        <v>295.03241532157602</v>
      </c>
      <c r="Q74" s="10">
        <f t="shared" si="187"/>
        <v>295.03241532157602</v>
      </c>
      <c r="S74" s="11">
        <f t="shared" si="117"/>
        <v>295.03241532157602</v>
      </c>
      <c r="T74" s="7">
        <f t="shared" si="225"/>
        <v>45.731794569336216</v>
      </c>
      <c r="U74" s="10">
        <f t="shared" si="118"/>
        <v>249.30062075223981</v>
      </c>
      <c r="V74" s="12">
        <f t="shared" si="188"/>
        <v>681.59207800297088</v>
      </c>
      <c r="X74" s="11">
        <f t="shared" si="119"/>
        <v>681.59207800297088</v>
      </c>
      <c r="Y74" s="7">
        <f t="shared" si="226"/>
        <v>105.6508616429285</v>
      </c>
      <c r="Z74" s="10">
        <f t="shared" si="120"/>
        <v>575.9412163600424</v>
      </c>
      <c r="AA74" s="10">
        <f t="shared" si="189"/>
        <v>628.05506505207154</v>
      </c>
      <c r="AC74" s="11">
        <f t="shared" si="121"/>
        <v>628.05506505207154</v>
      </c>
      <c r="AD74" s="7">
        <f t="shared" si="227"/>
        <v>97.352303413461399</v>
      </c>
      <c r="AE74" s="10">
        <f t="shared" si="122"/>
        <v>530.70276163861013</v>
      </c>
      <c r="AF74" s="1">
        <f t="shared" si="190"/>
        <v>578.72322385742632</v>
      </c>
      <c r="AH74" s="11">
        <f t="shared" si="123"/>
        <v>578.72322385742632</v>
      </c>
      <c r="AI74" s="7">
        <f t="shared" si="228"/>
        <v>89.705572037244224</v>
      </c>
      <c r="AJ74" s="10">
        <f t="shared" si="124"/>
        <v>489.0176518201821</v>
      </c>
      <c r="AK74" s="10">
        <f t="shared" si="191"/>
        <v>533.26625079309713</v>
      </c>
      <c r="AM74" s="11">
        <f t="shared" si="125"/>
        <v>533.26625079309713</v>
      </c>
      <c r="AN74" s="7">
        <f t="shared" si="229"/>
        <v>82.659468470434817</v>
      </c>
      <c r="AO74" s="10">
        <f t="shared" si="126"/>
        <v>450.6067823226623</v>
      </c>
      <c r="AP74" s="4">
        <f t="shared" si="192"/>
        <v>491.37978659205169</v>
      </c>
      <c r="AR74" s="11">
        <f t="shared" si="127"/>
        <v>491.37978659205169</v>
      </c>
      <c r="AS74" s="7">
        <f t="shared" si="230"/>
        <v>76.166815200487562</v>
      </c>
      <c r="AT74" s="10">
        <f t="shared" si="128"/>
        <v>415.21297139156411</v>
      </c>
      <c r="AU74" s="10">
        <f t="shared" si="193"/>
        <v>850.56753771086551</v>
      </c>
      <c r="AW74" s="11">
        <f t="shared" si="129"/>
        <v>850.56753771086551</v>
      </c>
      <c r="AX74" s="7">
        <f t="shared" si="231"/>
        <v>131.84307175041042</v>
      </c>
      <c r="AY74" s="10">
        <f t="shared" si="130"/>
        <v>718.72446596045506</v>
      </c>
      <c r="AZ74" s="1">
        <f t="shared" si="194"/>
        <v>812.35664164674267</v>
      </c>
      <c r="BB74" s="11">
        <f t="shared" si="131"/>
        <v>812.35664164674267</v>
      </c>
      <c r="BC74" s="7">
        <f t="shared" si="232"/>
        <v>125.920153595095</v>
      </c>
      <c r="BD74" s="10">
        <f t="shared" si="132"/>
        <v>686.43648805164764</v>
      </c>
      <c r="BE74" s="1">
        <f t="shared" si="195"/>
        <v>775.86233187740424</v>
      </c>
      <c r="BG74" s="11">
        <f t="shared" si="133"/>
        <v>775.86233187740424</v>
      </c>
      <c r="BH74" s="7">
        <f t="shared" si="233"/>
        <v>120.26331661498892</v>
      </c>
      <c r="BI74" s="10">
        <f t="shared" si="134"/>
        <v>655.59901526241538</v>
      </c>
      <c r="BJ74" s="1">
        <f t="shared" si="196"/>
        <v>741.00749248014392</v>
      </c>
      <c r="BL74" s="11">
        <f t="shared" si="135"/>
        <v>741.00749248014392</v>
      </c>
      <c r="BM74" s="7">
        <f t="shared" si="234"/>
        <v>114.8606073793772</v>
      </c>
      <c r="BN74" s="10">
        <f t="shared" si="136"/>
        <v>626.14688510076667</v>
      </c>
      <c r="BO74" s="1">
        <f t="shared" si="197"/>
        <v>707.71847188796596</v>
      </c>
      <c r="BQ74" s="11">
        <f t="shared" si="137"/>
        <v>707.71847188796596</v>
      </c>
      <c r="BR74" s="7">
        <f t="shared" si="235"/>
        <v>109.70060945346606</v>
      </c>
      <c r="BS74" s="10">
        <f t="shared" si="138"/>
        <v>598.01786243449988</v>
      </c>
      <c r="BT74" s="1">
        <f t="shared" si="198"/>
        <v>1200.8759433593789</v>
      </c>
      <c r="BV74" s="11">
        <f t="shared" si="139"/>
        <v>1200.8759433593789</v>
      </c>
      <c r="BW74" s="7">
        <f t="shared" si="236"/>
        <v>186.14297647636388</v>
      </c>
      <c r="BX74" s="10">
        <f t="shared" si="140"/>
        <v>1014.732966883015</v>
      </c>
      <c r="BY74" s="1">
        <f t="shared" si="199"/>
        <v>1169.0479273565818</v>
      </c>
      <c r="CA74" s="11">
        <f t="shared" si="141"/>
        <v>1169.0479273565818</v>
      </c>
      <c r="CB74" s="7">
        <f t="shared" si="237"/>
        <v>181.20944302783431</v>
      </c>
      <c r="CC74" s="10">
        <f t="shared" si="142"/>
        <v>987.83848432874743</v>
      </c>
      <c r="CD74" s="1">
        <f t="shared" si="200"/>
        <v>1138.063481089923</v>
      </c>
      <c r="CF74" s="11">
        <f t="shared" si="143"/>
        <v>1138.063481089923</v>
      </c>
      <c r="CG74" s="7">
        <f t="shared" si="238"/>
        <v>176.40666794982462</v>
      </c>
      <c r="CH74" s="10">
        <f t="shared" si="144"/>
        <v>961.65681314009839</v>
      </c>
      <c r="CI74" s="1">
        <f t="shared" si="201"/>
        <v>1107.6141892035403</v>
      </c>
      <c r="CK74" s="11">
        <f t="shared" si="145"/>
        <v>1107.6141892035403</v>
      </c>
      <c r="CL74" s="7">
        <f t="shared" si="239"/>
        <v>171.68684501168397</v>
      </c>
      <c r="CM74" s="10">
        <f t="shared" si="146"/>
        <v>935.92734419185626</v>
      </c>
      <c r="CN74" s="1">
        <f t="shared" si="202"/>
        <v>1078.2579827328898</v>
      </c>
      <c r="CP74" s="11">
        <f t="shared" si="147"/>
        <v>1078.2579827328898</v>
      </c>
      <c r="CQ74" s="7">
        <f t="shared" si="240"/>
        <v>167.13645687149432</v>
      </c>
      <c r="CR74" s="10">
        <f t="shared" si="148"/>
        <v>911.12152586139541</v>
      </c>
      <c r="CS74" s="1">
        <f t="shared" si="203"/>
        <v>989.15577258979897</v>
      </c>
      <c r="CU74" s="11">
        <f t="shared" si="149"/>
        <v>989.15577258979897</v>
      </c>
      <c r="CV74" s="7">
        <f t="shared" si="241"/>
        <v>153.32507968605438</v>
      </c>
      <c r="CW74" s="10">
        <f t="shared" si="150"/>
        <v>835.83069290374465</v>
      </c>
      <c r="CX74" s="1">
        <f t="shared" si="204"/>
        <v>973.00384797917991</v>
      </c>
      <c r="CZ74" s="11">
        <f t="shared" si="151"/>
        <v>973.00384797917991</v>
      </c>
      <c r="DA74" s="7">
        <f t="shared" si="242"/>
        <v>150.82143445986077</v>
      </c>
      <c r="DB74" s="10">
        <f t="shared" si="152"/>
        <v>822.1824135193192</v>
      </c>
      <c r="DC74" s="1">
        <f t="shared" si="205"/>
        <v>957.11566814552771</v>
      </c>
      <c r="DE74" s="11">
        <f t="shared" si="153"/>
        <v>957.11566814552771</v>
      </c>
      <c r="DF74" s="7">
        <f t="shared" si="243"/>
        <v>148.35867125656569</v>
      </c>
      <c r="DG74" s="10">
        <f t="shared" si="154"/>
        <v>808.75699688896202</v>
      </c>
      <c r="DH74" s="1">
        <f t="shared" si="206"/>
        <v>941.48692640037973</v>
      </c>
      <c r="DJ74" s="11">
        <f t="shared" si="155"/>
        <v>941.48692640037973</v>
      </c>
      <c r="DK74" s="7">
        <f t="shared" si="244"/>
        <v>145.93612251361728</v>
      </c>
      <c r="DL74" s="10">
        <f t="shared" si="156"/>
        <v>795.55080388676242</v>
      </c>
      <c r="DM74" s="1">
        <f t="shared" si="207"/>
        <v>926.11338637918766</v>
      </c>
      <c r="DO74" s="11">
        <f t="shared" si="157"/>
        <v>926.11338637918766</v>
      </c>
      <c r="DP74" s="7">
        <f t="shared" si="245"/>
        <v>143.55313156909236</v>
      </c>
      <c r="DQ74" s="10">
        <f t="shared" si="158"/>
        <v>782.56025481009533</v>
      </c>
      <c r="DR74" s="1">
        <f t="shared" si="208"/>
        <v>844.88816633830709</v>
      </c>
      <c r="DT74" s="11">
        <f t="shared" si="159"/>
        <v>844.88816633830709</v>
      </c>
      <c r="DU74" s="7">
        <f t="shared" si="246"/>
        <v>130.96273511143562</v>
      </c>
      <c r="DV74" s="10">
        <f t="shared" si="160"/>
        <v>713.92543122687152</v>
      </c>
      <c r="DW74" s="1">
        <f t="shared" si="209"/>
        <v>848.30545939412525</v>
      </c>
      <c r="DY74" s="11">
        <f t="shared" si="161"/>
        <v>848.30545939412525</v>
      </c>
      <c r="DZ74" s="7">
        <f t="shared" si="247"/>
        <v>131.4924360388458</v>
      </c>
      <c r="EA74" s="10">
        <f t="shared" si="162"/>
        <v>716.81302335527948</v>
      </c>
      <c r="EB74" s="1">
        <f t="shared" si="210"/>
        <v>851.93988302352057</v>
      </c>
      <c r="ED74" s="11">
        <f t="shared" si="163"/>
        <v>851.93988302352057</v>
      </c>
      <c r="EE74" s="7">
        <f t="shared" si="248"/>
        <v>132.05579350794383</v>
      </c>
      <c r="EF74" s="10">
        <f t="shared" si="164"/>
        <v>719.88408951557676</v>
      </c>
      <c r="EG74" s="1">
        <f t="shared" si="211"/>
        <v>855.53790426584351</v>
      </c>
      <c r="EI74" s="11">
        <f t="shared" si="165"/>
        <v>855.53790426584351</v>
      </c>
      <c r="EJ74" s="7">
        <f t="shared" si="249"/>
        <v>132.61350838863135</v>
      </c>
      <c r="EK74" s="10">
        <f t="shared" si="166"/>
        <v>722.92439587721219</v>
      </c>
      <c r="EL74" s="1">
        <f t="shared" si="212"/>
        <v>864.10980837509965</v>
      </c>
      <c r="EN74" s="11">
        <f t="shared" si="167"/>
        <v>864.10980837509965</v>
      </c>
      <c r="EO74" s="7">
        <f t="shared" si="250"/>
        <v>133.94220495699071</v>
      </c>
      <c r="EP74" s="10">
        <f t="shared" si="168"/>
        <v>730.16760341810891</v>
      </c>
      <c r="EQ74" s="1">
        <f t="shared" si="213"/>
        <v>561.0885362043889</v>
      </c>
      <c r="ES74" s="11">
        <f t="shared" si="169"/>
        <v>561.0885362043889</v>
      </c>
      <c r="ET74" s="7">
        <f t="shared" si="251"/>
        <v>86.972089642897515</v>
      </c>
      <c r="EU74" s="10">
        <f t="shared" si="170"/>
        <v>474.11644656149139</v>
      </c>
      <c r="EV74" s="1">
        <f t="shared" si="214"/>
        <v>561.21024006083849</v>
      </c>
      <c r="EX74" s="11">
        <f t="shared" si="171"/>
        <v>561.21024006083849</v>
      </c>
      <c r="EY74" s="7">
        <f t="shared" si="252"/>
        <v>86.990954470870335</v>
      </c>
      <c r="EZ74" s="10">
        <f t="shared" si="172"/>
        <v>474.21928558996814</v>
      </c>
      <c r="FA74" s="1">
        <f t="shared" si="215"/>
        <v>561.33113251767668</v>
      </c>
      <c r="FC74" s="11">
        <f t="shared" si="173"/>
        <v>561.33113251767668</v>
      </c>
      <c r="FD74" s="7">
        <f t="shared" si="253"/>
        <v>87.009693527034997</v>
      </c>
      <c r="FE74" s="10">
        <f t="shared" si="174"/>
        <v>474.3214389906417</v>
      </c>
      <c r="FF74" s="1">
        <f t="shared" si="216"/>
        <v>561.4512189845052</v>
      </c>
      <c r="FH74" s="11">
        <f t="shared" si="175"/>
        <v>561.4512189845052</v>
      </c>
      <c r="FI74" s="7">
        <f t="shared" si="254"/>
        <v>87.028307649912222</v>
      </c>
      <c r="FJ74" s="10">
        <f t="shared" si="176"/>
        <v>474.42291133459298</v>
      </c>
      <c r="FK74" s="1">
        <f t="shared" si="217"/>
        <v>561.80636351807584</v>
      </c>
      <c r="FM74" s="11">
        <f t="shared" si="177"/>
        <v>561.80636351807584</v>
      </c>
      <c r="FN74" s="7">
        <f t="shared" si="255"/>
        <v>87.08335718348286</v>
      </c>
      <c r="FO74" s="10">
        <f t="shared" si="178"/>
        <v>474.72300633459298</v>
      </c>
      <c r="FP74" s="1">
        <f t="shared" si="218"/>
        <v>399.39453269415117</v>
      </c>
      <c r="FR74" s="11">
        <f t="shared" si="179"/>
        <v>399.39453269415117</v>
      </c>
      <c r="FS74" s="7">
        <f t="shared" si="256"/>
        <v>61.9085489347896</v>
      </c>
      <c r="FT74" s="10">
        <f t="shared" si="180"/>
        <v>337.48598375936155</v>
      </c>
      <c r="FU74" s="1">
        <f t="shared" si="219"/>
        <v>401.36817830260793</v>
      </c>
      <c r="FW74" s="11">
        <f t="shared" si="181"/>
        <v>401.36817830260793</v>
      </c>
      <c r="FX74" s="7">
        <f t="shared" si="257"/>
        <v>62.21447584597405</v>
      </c>
      <c r="FY74" s="10">
        <f t="shared" si="182"/>
        <v>339.15370245663388</v>
      </c>
      <c r="FZ74" s="1">
        <f t="shared" si="220"/>
        <v>403.33383064635069</v>
      </c>
      <c r="GB74" s="11">
        <f t="shared" si="183"/>
        <v>403.33383064635069</v>
      </c>
      <c r="GC74" s="7">
        <f t="shared" si="258"/>
        <v>62.519163753168236</v>
      </c>
      <c r="GD74" s="10">
        <f t="shared" si="184"/>
        <v>340.81466689318245</v>
      </c>
      <c r="GE74" s="1">
        <f t="shared" si="221"/>
        <v>405.05946117613013</v>
      </c>
    </row>
    <row r="75" spans="1:187" x14ac:dyDescent="0.3">
      <c r="A75">
        <v>89</v>
      </c>
      <c r="B75">
        <v>488</v>
      </c>
      <c r="D75">
        <f t="shared" si="111"/>
        <v>488</v>
      </c>
      <c r="E75" s="7">
        <f t="shared" si="222"/>
        <v>75.642927999999998</v>
      </c>
      <c r="F75" s="9">
        <f t="shared" si="112"/>
        <v>412.35707200000002</v>
      </c>
      <c r="G75" s="4">
        <f t="shared" si="185"/>
        <v>412.35707200000002</v>
      </c>
      <c r="I75" s="11">
        <f t="shared" si="113"/>
        <v>412.35707200000002</v>
      </c>
      <c r="J75" s="7">
        <f t="shared" si="223"/>
        <v>63.917820302432006</v>
      </c>
      <c r="K75" s="10">
        <f t="shared" si="114"/>
        <v>348.43925169756801</v>
      </c>
      <c r="L75" s="12">
        <f t="shared" si="186"/>
        <v>349.15326655760401</v>
      </c>
      <c r="N75" s="11">
        <f t="shared" si="115"/>
        <v>349.15326655760401</v>
      </c>
      <c r="O75" s="7">
        <f t="shared" si="224"/>
        <v>54.120851236027967</v>
      </c>
      <c r="P75" s="10">
        <f t="shared" si="116"/>
        <v>295.03241532157602</v>
      </c>
      <c r="Q75" s="10">
        <f t="shared" si="187"/>
        <v>295.03241532157602</v>
      </c>
      <c r="S75" s="11">
        <f t="shared" si="117"/>
        <v>295.03241532157602</v>
      </c>
      <c r="T75" s="7">
        <f t="shared" si="225"/>
        <v>45.731794569336216</v>
      </c>
      <c r="U75" s="10">
        <f t="shared" si="118"/>
        <v>249.30062075223981</v>
      </c>
      <c r="V75" s="12">
        <f t="shared" si="188"/>
        <v>249.30062075223981</v>
      </c>
      <c r="X75" s="11">
        <f t="shared" si="119"/>
        <v>249.30062075223981</v>
      </c>
      <c r="Y75" s="7">
        <f t="shared" si="226"/>
        <v>38.643092020321681</v>
      </c>
      <c r="Z75" s="10">
        <f t="shared" si="120"/>
        <v>210.65752873191812</v>
      </c>
      <c r="AA75" s="10">
        <f t="shared" si="189"/>
        <v>575.9412163600424</v>
      </c>
      <c r="AC75" s="11">
        <f t="shared" si="121"/>
        <v>575.9412163600424</v>
      </c>
      <c r="AD75" s="7">
        <f t="shared" si="227"/>
        <v>89.274344183104731</v>
      </c>
      <c r="AE75" s="10">
        <f t="shared" si="122"/>
        <v>486.66687217693766</v>
      </c>
      <c r="AF75" s="1">
        <f t="shared" si="190"/>
        <v>530.70276163861013</v>
      </c>
      <c r="AH75" s="11">
        <f t="shared" si="123"/>
        <v>530.70276163861013</v>
      </c>
      <c r="AI75" s="7">
        <f t="shared" si="228"/>
        <v>82.262112270554411</v>
      </c>
      <c r="AJ75" s="10">
        <f t="shared" si="124"/>
        <v>448.44064936805569</v>
      </c>
      <c r="AK75" s="10">
        <f t="shared" si="191"/>
        <v>489.0176518201821</v>
      </c>
      <c r="AM75" s="11">
        <f t="shared" si="125"/>
        <v>489.0176518201821</v>
      </c>
      <c r="AN75" s="7">
        <f t="shared" si="229"/>
        <v>75.800670138039152</v>
      </c>
      <c r="AO75" s="10">
        <f t="shared" si="126"/>
        <v>413.21698168214294</v>
      </c>
      <c r="AP75" s="4">
        <f t="shared" si="192"/>
        <v>450.6067823226623</v>
      </c>
      <c r="AR75" s="11">
        <f t="shared" si="127"/>
        <v>450.6067823226623</v>
      </c>
      <c r="AS75" s="7">
        <f t="shared" si="230"/>
        <v>69.8467549007066</v>
      </c>
      <c r="AT75" s="10">
        <f t="shared" si="128"/>
        <v>380.76002742195567</v>
      </c>
      <c r="AU75" s="10">
        <f t="shared" si="193"/>
        <v>415.21297139156411</v>
      </c>
      <c r="AW75" s="11">
        <f t="shared" si="129"/>
        <v>415.21297139156411</v>
      </c>
      <c r="AX75" s="7">
        <f t="shared" si="231"/>
        <v>64.360501843520794</v>
      </c>
      <c r="AY75" s="10">
        <f t="shared" si="130"/>
        <v>350.8524695480433</v>
      </c>
      <c r="AZ75" s="1">
        <f t="shared" si="194"/>
        <v>718.72446596045506</v>
      </c>
      <c r="BB75" s="11">
        <f t="shared" si="131"/>
        <v>718.72446596045506</v>
      </c>
      <c r="BC75" s="7">
        <f t="shared" si="232"/>
        <v>111.4066045706663</v>
      </c>
      <c r="BD75" s="10">
        <f t="shared" si="132"/>
        <v>607.31786138978873</v>
      </c>
      <c r="BE75" s="1">
        <f t="shared" si="195"/>
        <v>686.43648805164764</v>
      </c>
      <c r="BG75" s="11">
        <f t="shared" si="133"/>
        <v>686.43648805164764</v>
      </c>
      <c r="BH75" s="7">
        <f t="shared" si="233"/>
        <v>106.4017742669337</v>
      </c>
      <c r="BI75" s="10">
        <f t="shared" si="134"/>
        <v>580.03471378471397</v>
      </c>
      <c r="BJ75" s="1">
        <f t="shared" si="196"/>
        <v>655.59901526241538</v>
      </c>
      <c r="BL75" s="11">
        <f t="shared" si="135"/>
        <v>655.59901526241538</v>
      </c>
      <c r="BM75" s="7">
        <f t="shared" si="234"/>
        <v>101.62178095976596</v>
      </c>
      <c r="BN75" s="10">
        <f t="shared" si="136"/>
        <v>553.97723430264944</v>
      </c>
      <c r="BO75" s="1">
        <f t="shared" si="197"/>
        <v>626.14688510076667</v>
      </c>
      <c r="BQ75" s="11">
        <f t="shared" si="137"/>
        <v>626.14688510076667</v>
      </c>
      <c r="BR75" s="7">
        <f t="shared" si="235"/>
        <v>97.056524071929445</v>
      </c>
      <c r="BS75" s="10">
        <f t="shared" si="138"/>
        <v>529.09036102883726</v>
      </c>
      <c r="BT75" s="1">
        <f t="shared" si="198"/>
        <v>598.01786243449988</v>
      </c>
      <c r="BV75" s="11">
        <f t="shared" si="139"/>
        <v>598.01786243449988</v>
      </c>
      <c r="BW75" s="7">
        <f t="shared" si="236"/>
        <v>92.696356784522095</v>
      </c>
      <c r="BX75" s="10">
        <f t="shared" si="140"/>
        <v>505.32150564997778</v>
      </c>
      <c r="BY75" s="1">
        <f t="shared" si="199"/>
        <v>1014.732966883015</v>
      </c>
      <c r="CA75" s="11">
        <f t="shared" si="141"/>
        <v>1014.732966883015</v>
      </c>
      <c r="CB75" s="7">
        <f t="shared" si="237"/>
        <v>157.28969826466863</v>
      </c>
      <c r="CC75" s="10">
        <f t="shared" si="142"/>
        <v>857.44326861834634</v>
      </c>
      <c r="CD75" s="1">
        <f t="shared" si="200"/>
        <v>987.83848432874743</v>
      </c>
      <c r="CF75" s="11">
        <f t="shared" si="143"/>
        <v>987.83848432874743</v>
      </c>
      <c r="CG75" s="7">
        <f t="shared" si="238"/>
        <v>153.12089210186184</v>
      </c>
      <c r="CH75" s="10">
        <f t="shared" si="144"/>
        <v>834.71759222688559</v>
      </c>
      <c r="CI75" s="1">
        <f t="shared" si="201"/>
        <v>961.65681314009839</v>
      </c>
      <c r="CK75" s="11">
        <f t="shared" si="145"/>
        <v>961.65681314009839</v>
      </c>
      <c r="CL75" s="7">
        <f t="shared" si="239"/>
        <v>149.06257597759409</v>
      </c>
      <c r="CM75" s="10">
        <f t="shared" si="146"/>
        <v>812.59423716250433</v>
      </c>
      <c r="CN75" s="1">
        <f t="shared" si="202"/>
        <v>935.92734419185626</v>
      </c>
      <c r="CP75" s="11">
        <f t="shared" si="147"/>
        <v>935.92734419185626</v>
      </c>
      <c r="CQ75" s="7">
        <f t="shared" si="240"/>
        <v>145.07435391380287</v>
      </c>
      <c r="CR75" s="10">
        <f t="shared" si="148"/>
        <v>790.85299027805343</v>
      </c>
      <c r="CS75" s="1">
        <f t="shared" si="203"/>
        <v>911.12152586139541</v>
      </c>
      <c r="CU75" s="11">
        <f t="shared" si="149"/>
        <v>911.12152586139541</v>
      </c>
      <c r="CV75" s="7">
        <f t="shared" si="241"/>
        <v>141.22930323767147</v>
      </c>
      <c r="CW75" s="10">
        <f t="shared" si="150"/>
        <v>769.89222262372391</v>
      </c>
      <c r="CX75" s="1">
        <f t="shared" si="204"/>
        <v>835.83069290374465</v>
      </c>
      <c r="CZ75" s="11">
        <f t="shared" si="151"/>
        <v>835.83069290374465</v>
      </c>
      <c r="DA75" s="7">
        <f t="shared" si="242"/>
        <v>129.55877238423784</v>
      </c>
      <c r="DB75" s="10">
        <f t="shared" si="152"/>
        <v>706.27192051950681</v>
      </c>
      <c r="DC75" s="1">
        <f t="shared" si="205"/>
        <v>822.1824135193192</v>
      </c>
      <c r="DE75" s="11">
        <f t="shared" si="153"/>
        <v>822.1824135193192</v>
      </c>
      <c r="DF75" s="7">
        <f t="shared" si="243"/>
        <v>127.4432071899756</v>
      </c>
      <c r="DG75" s="10">
        <f t="shared" si="154"/>
        <v>694.73920632934357</v>
      </c>
      <c r="DH75" s="1">
        <f t="shared" si="206"/>
        <v>808.75699688896202</v>
      </c>
      <c r="DJ75" s="11">
        <f t="shared" si="155"/>
        <v>808.75699688896202</v>
      </c>
      <c r="DK75" s="7">
        <f t="shared" si="244"/>
        <v>125.36218705977045</v>
      </c>
      <c r="DL75" s="10">
        <f t="shared" si="156"/>
        <v>683.39480982919156</v>
      </c>
      <c r="DM75" s="1">
        <f t="shared" si="207"/>
        <v>795.55080388676242</v>
      </c>
      <c r="DO75" s="11">
        <f t="shared" si="157"/>
        <v>795.55080388676242</v>
      </c>
      <c r="DP75" s="7">
        <f t="shared" si="245"/>
        <v>123.31514790727149</v>
      </c>
      <c r="DQ75" s="10">
        <f t="shared" si="158"/>
        <v>672.23565597949096</v>
      </c>
      <c r="DR75" s="1">
        <f t="shared" si="208"/>
        <v>782.56025481009533</v>
      </c>
      <c r="DT75" s="11">
        <f t="shared" si="159"/>
        <v>782.56025481009533</v>
      </c>
      <c r="DU75" s="7">
        <f t="shared" si="246"/>
        <v>121.30153485709364</v>
      </c>
      <c r="DV75" s="10">
        <f t="shared" si="160"/>
        <v>661.25871995300167</v>
      </c>
      <c r="DW75" s="1">
        <f t="shared" si="209"/>
        <v>713.92543122687152</v>
      </c>
      <c r="DY75" s="11">
        <f t="shared" si="161"/>
        <v>713.92543122687152</v>
      </c>
      <c r="DZ75" s="7">
        <f t="shared" si="247"/>
        <v>110.66272539275245</v>
      </c>
      <c r="EA75" s="10">
        <f t="shared" si="162"/>
        <v>603.26270583411906</v>
      </c>
      <c r="EB75" s="1">
        <f t="shared" si="210"/>
        <v>716.81302335527948</v>
      </c>
      <c r="ED75" s="11">
        <f t="shared" si="163"/>
        <v>716.81302335527948</v>
      </c>
      <c r="EE75" s="7">
        <f t="shared" si="248"/>
        <v>111.11031949820845</v>
      </c>
      <c r="EF75" s="10">
        <f t="shared" si="164"/>
        <v>605.70270385707101</v>
      </c>
      <c r="EG75" s="1">
        <f t="shared" si="211"/>
        <v>719.88408951557676</v>
      </c>
      <c r="EI75" s="11">
        <f t="shared" si="165"/>
        <v>719.88408951557676</v>
      </c>
      <c r="EJ75" s="7">
        <f t="shared" si="249"/>
        <v>111.58635317945149</v>
      </c>
      <c r="EK75" s="10">
        <f t="shared" si="166"/>
        <v>608.29773633612524</v>
      </c>
      <c r="EL75" s="1">
        <f t="shared" si="212"/>
        <v>722.92439587721219</v>
      </c>
      <c r="EN75" s="11">
        <f t="shared" si="167"/>
        <v>722.92439587721219</v>
      </c>
      <c r="EO75" s="7">
        <f t="shared" si="250"/>
        <v>112.05761890734316</v>
      </c>
      <c r="EP75" s="10">
        <f t="shared" si="168"/>
        <v>610.86677696986908</v>
      </c>
      <c r="EQ75" s="1">
        <f t="shared" si="213"/>
        <v>730.16760341810891</v>
      </c>
      <c r="ES75" s="11">
        <f t="shared" si="169"/>
        <v>730.16760341810891</v>
      </c>
      <c r="ET75" s="7">
        <f t="shared" si="251"/>
        <v>113.1803595354274</v>
      </c>
      <c r="EU75" s="10">
        <f t="shared" si="170"/>
        <v>616.98724388268147</v>
      </c>
      <c r="EV75" s="1">
        <f t="shared" si="214"/>
        <v>474.11644656149139</v>
      </c>
      <c r="EX75" s="11">
        <f t="shared" si="171"/>
        <v>474.11644656149139</v>
      </c>
      <c r="EY75" s="7">
        <f t="shared" si="252"/>
        <v>73.490893915710529</v>
      </c>
      <c r="EZ75" s="10">
        <f t="shared" si="172"/>
        <v>400.62555264578089</v>
      </c>
      <c r="FA75" s="1">
        <f t="shared" si="215"/>
        <v>474.21928558996814</v>
      </c>
      <c r="FC75" s="11">
        <f t="shared" si="173"/>
        <v>474.21928558996814</v>
      </c>
      <c r="FD75" s="7">
        <f t="shared" si="253"/>
        <v>73.506834582158604</v>
      </c>
      <c r="FE75" s="10">
        <f t="shared" si="174"/>
        <v>400.71245100780953</v>
      </c>
      <c r="FF75" s="1">
        <f t="shared" si="216"/>
        <v>474.3214389906417</v>
      </c>
      <c r="FH75" s="11">
        <f t="shared" si="175"/>
        <v>474.3214389906417</v>
      </c>
      <c r="FI75" s="7">
        <f t="shared" si="254"/>
        <v>73.522668972183411</v>
      </c>
      <c r="FJ75" s="10">
        <f t="shared" si="176"/>
        <v>400.7987700184583</v>
      </c>
      <c r="FK75" s="1">
        <f t="shared" si="217"/>
        <v>474.42291133459298</v>
      </c>
      <c r="FM75" s="11">
        <f t="shared" si="177"/>
        <v>474.42291133459298</v>
      </c>
      <c r="FN75" s="7">
        <f t="shared" si="255"/>
        <v>73.538397794329924</v>
      </c>
      <c r="FO75" s="10">
        <f t="shared" si="178"/>
        <v>400.88451354026307</v>
      </c>
      <c r="FP75" s="1">
        <f t="shared" si="218"/>
        <v>474.72300633459298</v>
      </c>
      <c r="FR75" s="11">
        <f t="shared" si="179"/>
        <v>474.72300633459298</v>
      </c>
      <c r="FS75" s="7">
        <f t="shared" si="256"/>
        <v>73.584914319899923</v>
      </c>
      <c r="FT75" s="10">
        <f t="shared" si="180"/>
        <v>401.13809201469303</v>
      </c>
      <c r="FU75" s="1">
        <f t="shared" si="219"/>
        <v>337.48598375936155</v>
      </c>
      <c r="FW75" s="11">
        <f t="shared" si="181"/>
        <v>337.48598375936155</v>
      </c>
      <c r="FX75" s="7">
        <f t="shared" si="257"/>
        <v>52.312352398603601</v>
      </c>
      <c r="FY75" s="10">
        <f t="shared" si="182"/>
        <v>285.17363136075795</v>
      </c>
      <c r="FZ75" s="1">
        <f t="shared" si="220"/>
        <v>339.15370245663388</v>
      </c>
      <c r="GB75" s="11">
        <f t="shared" si="183"/>
        <v>339.15370245663388</v>
      </c>
      <c r="GC75" s="7">
        <f t="shared" si="258"/>
        <v>52.570858802992994</v>
      </c>
      <c r="GD75" s="10">
        <f t="shared" si="184"/>
        <v>286.58284365364091</v>
      </c>
      <c r="GE75" s="1">
        <f t="shared" si="221"/>
        <v>340.81466689318245</v>
      </c>
    </row>
    <row r="76" spans="1:187" x14ac:dyDescent="0.3">
      <c r="A76">
        <v>90</v>
      </c>
      <c r="B76">
        <v>165</v>
      </c>
      <c r="D76">
        <f t="shared" si="111"/>
        <v>165</v>
      </c>
      <c r="E76" s="6">
        <f t="shared" si="222"/>
        <v>25.575990000000001</v>
      </c>
      <c r="F76" s="9">
        <f t="shared" si="112"/>
        <v>139.42401000000001</v>
      </c>
      <c r="G76" s="4">
        <f t="shared" si="185"/>
        <v>412.35707200000002</v>
      </c>
      <c r="I76" s="11">
        <f t="shared" si="113"/>
        <v>412.35707200000002</v>
      </c>
      <c r="J76" s="6">
        <f t="shared" si="223"/>
        <v>63.917820302432006</v>
      </c>
      <c r="K76" s="10">
        <f t="shared" si="114"/>
        <v>348.43925169756801</v>
      </c>
      <c r="L76" s="12">
        <f t="shared" si="186"/>
        <v>348.43925169756801</v>
      </c>
      <c r="N76" s="11">
        <f t="shared" si="115"/>
        <v>348.43925169756801</v>
      </c>
      <c r="O76" s="6">
        <f t="shared" si="224"/>
        <v>54.010174648633232</v>
      </c>
      <c r="P76" s="10">
        <f t="shared" si="116"/>
        <v>294.4290770489348</v>
      </c>
      <c r="Q76" s="10">
        <f t="shared" si="187"/>
        <v>295.03241532157602</v>
      </c>
      <c r="S76" s="11">
        <f t="shared" si="117"/>
        <v>295.03241532157602</v>
      </c>
      <c r="T76" s="6">
        <f t="shared" si="225"/>
        <v>45.731794569336216</v>
      </c>
      <c r="U76" s="10">
        <f t="shared" si="118"/>
        <v>249.30062075223981</v>
      </c>
      <c r="V76" s="12">
        <f t="shared" si="188"/>
        <v>249.30062075223981</v>
      </c>
      <c r="X76" s="11">
        <f t="shared" si="119"/>
        <v>249.30062075223981</v>
      </c>
      <c r="Y76" s="6">
        <f t="shared" si="226"/>
        <v>38.643092020321681</v>
      </c>
      <c r="Z76" s="10">
        <f t="shared" si="120"/>
        <v>210.65752873191812</v>
      </c>
      <c r="AA76" s="10">
        <f t="shared" si="189"/>
        <v>210.65752873191812</v>
      </c>
      <c r="AC76" s="11">
        <f t="shared" si="121"/>
        <v>210.65752873191812</v>
      </c>
      <c r="AD76" s="6">
        <f t="shared" si="227"/>
        <v>32.653180898619702</v>
      </c>
      <c r="AE76" s="10">
        <f t="shared" si="122"/>
        <v>178.00434783329843</v>
      </c>
      <c r="AF76" s="1">
        <f t="shared" si="190"/>
        <v>486.66687217693766</v>
      </c>
      <c r="AH76" s="11">
        <f t="shared" si="123"/>
        <v>486.66687217693766</v>
      </c>
      <c r="AI76" s="6">
        <f t="shared" si="228"/>
        <v>75.436285188658402</v>
      </c>
      <c r="AJ76" s="10">
        <f t="shared" si="124"/>
        <v>411.23058698827924</v>
      </c>
      <c r="AK76" s="10">
        <f t="shared" si="191"/>
        <v>448.44064936805569</v>
      </c>
      <c r="AM76" s="11">
        <f t="shared" si="125"/>
        <v>448.44064936805569</v>
      </c>
      <c r="AN76" s="6">
        <f t="shared" si="229"/>
        <v>69.510991295944848</v>
      </c>
      <c r="AO76" s="10">
        <f t="shared" si="126"/>
        <v>378.92965807211084</v>
      </c>
      <c r="AP76" s="4">
        <f t="shared" si="192"/>
        <v>413.21698168214294</v>
      </c>
      <c r="AR76" s="11">
        <f t="shared" si="127"/>
        <v>413.21698168214294</v>
      </c>
      <c r="AS76" s="6">
        <f t="shared" si="230"/>
        <v>64.051111462622245</v>
      </c>
      <c r="AT76" s="10">
        <f t="shared" si="128"/>
        <v>349.16587021952068</v>
      </c>
      <c r="AU76" s="10">
        <f t="shared" si="193"/>
        <v>380.76002742195567</v>
      </c>
      <c r="AW76" s="11">
        <f t="shared" si="129"/>
        <v>380.76002742195567</v>
      </c>
      <c r="AX76" s="6">
        <f t="shared" si="231"/>
        <v>59.020088810567664</v>
      </c>
      <c r="AY76" s="10">
        <f t="shared" si="130"/>
        <v>321.73993861138803</v>
      </c>
      <c r="AZ76" s="1">
        <f t="shared" si="194"/>
        <v>350.8524695480433</v>
      </c>
      <c r="BB76" s="11">
        <f t="shared" si="131"/>
        <v>350.8524695480433</v>
      </c>
      <c r="BC76" s="6">
        <f t="shared" si="232"/>
        <v>54.384237894763999</v>
      </c>
      <c r="BD76" s="10">
        <f t="shared" si="132"/>
        <v>296.4682316532793</v>
      </c>
      <c r="BE76" s="1">
        <f t="shared" si="195"/>
        <v>607.31786138978873</v>
      </c>
      <c r="BG76" s="11">
        <f t="shared" si="133"/>
        <v>607.31786138978873</v>
      </c>
      <c r="BH76" s="6">
        <f t="shared" si="233"/>
        <v>94.1379124225856</v>
      </c>
      <c r="BI76" s="10">
        <f t="shared" si="134"/>
        <v>513.17994896720313</v>
      </c>
      <c r="BJ76" s="1">
        <f t="shared" si="196"/>
        <v>580.03471378471397</v>
      </c>
      <c r="BL76" s="11">
        <f t="shared" si="135"/>
        <v>580.03471378471397</v>
      </c>
      <c r="BM76" s="6">
        <f t="shared" si="234"/>
        <v>89.908860844913377</v>
      </c>
      <c r="BN76" s="10">
        <f t="shared" si="136"/>
        <v>490.12585293980061</v>
      </c>
      <c r="BO76" s="1">
        <f t="shared" si="197"/>
        <v>553.97723430264944</v>
      </c>
      <c r="BQ76" s="11">
        <f t="shared" si="137"/>
        <v>553.97723430264944</v>
      </c>
      <c r="BR76" s="6">
        <f t="shared" si="235"/>
        <v>85.869795180316487</v>
      </c>
      <c r="BS76" s="10">
        <f t="shared" si="138"/>
        <v>468.10743912233295</v>
      </c>
      <c r="BT76" s="1">
        <f t="shared" si="198"/>
        <v>529.09036102883726</v>
      </c>
      <c r="BV76" s="11">
        <f t="shared" si="139"/>
        <v>529.09036102883726</v>
      </c>
      <c r="BW76" s="6">
        <f t="shared" si="236"/>
        <v>82.012180501635953</v>
      </c>
      <c r="BX76" s="10">
        <f t="shared" si="140"/>
        <v>447.07818052720131</v>
      </c>
      <c r="BY76" s="1">
        <f t="shared" si="199"/>
        <v>505.32150564997778</v>
      </c>
      <c r="CA76" s="11">
        <f t="shared" si="141"/>
        <v>505.32150564997778</v>
      </c>
      <c r="CB76" s="6">
        <f t="shared" si="237"/>
        <v>78.32786530478046</v>
      </c>
      <c r="CC76" s="10">
        <f t="shared" si="142"/>
        <v>426.99364034519732</v>
      </c>
      <c r="CD76" s="1">
        <f t="shared" si="200"/>
        <v>857.44326861834634</v>
      </c>
      <c r="CF76" s="11">
        <f t="shared" si="143"/>
        <v>857.44326861834634</v>
      </c>
      <c r="CG76" s="6">
        <f t="shared" si="238"/>
        <v>132.90885129545541</v>
      </c>
      <c r="CH76" s="10">
        <f t="shared" si="144"/>
        <v>724.53441732289093</v>
      </c>
      <c r="CI76" s="1">
        <f t="shared" si="201"/>
        <v>834.71759222688559</v>
      </c>
      <c r="CK76" s="11">
        <f t="shared" si="145"/>
        <v>834.71759222688559</v>
      </c>
      <c r="CL76" s="6">
        <f t="shared" si="239"/>
        <v>129.38623510072063</v>
      </c>
      <c r="CM76" s="10">
        <f t="shared" si="146"/>
        <v>705.3313571261649</v>
      </c>
      <c r="CN76" s="1">
        <f t="shared" si="202"/>
        <v>812.59423716250433</v>
      </c>
      <c r="CP76" s="11">
        <f t="shared" si="147"/>
        <v>812.59423716250433</v>
      </c>
      <c r="CQ76" s="6">
        <f t="shared" si="240"/>
        <v>125.95698232561115</v>
      </c>
      <c r="CR76" s="10">
        <f t="shared" si="148"/>
        <v>686.63725483689313</v>
      </c>
      <c r="CS76" s="1">
        <f t="shared" si="203"/>
        <v>790.85299027805343</v>
      </c>
      <c r="CU76" s="11">
        <f t="shared" si="149"/>
        <v>790.85299027805343</v>
      </c>
      <c r="CV76" s="6">
        <f t="shared" si="241"/>
        <v>122.58695861103995</v>
      </c>
      <c r="CW76" s="10">
        <f t="shared" si="150"/>
        <v>668.26603166701352</v>
      </c>
      <c r="CX76" s="1">
        <f t="shared" si="204"/>
        <v>769.89222262372391</v>
      </c>
      <c r="CZ76" s="11">
        <f t="shared" si="151"/>
        <v>769.89222262372391</v>
      </c>
      <c r="DA76" s="6">
        <f t="shared" si="242"/>
        <v>119.33791386001295</v>
      </c>
      <c r="DB76" s="10">
        <f t="shared" si="152"/>
        <v>650.55430876371099</v>
      </c>
      <c r="DC76" s="1">
        <f t="shared" si="205"/>
        <v>706.27192051950681</v>
      </c>
      <c r="DE76" s="11">
        <f t="shared" si="153"/>
        <v>706.27192051950681</v>
      </c>
      <c r="DF76" s="6">
        <f t="shared" si="243"/>
        <v>109.47638531204667</v>
      </c>
      <c r="DG76" s="10">
        <f t="shared" si="154"/>
        <v>596.79553520746015</v>
      </c>
      <c r="DH76" s="1">
        <f t="shared" si="206"/>
        <v>694.73920632934357</v>
      </c>
      <c r="DJ76" s="11">
        <f t="shared" si="155"/>
        <v>694.73920632934357</v>
      </c>
      <c r="DK76" s="6">
        <f t="shared" si="244"/>
        <v>107.68874541628624</v>
      </c>
      <c r="DL76" s="10">
        <f t="shared" si="156"/>
        <v>587.05046091305735</v>
      </c>
      <c r="DM76" s="1">
        <f t="shared" si="207"/>
        <v>683.39480982919156</v>
      </c>
      <c r="DO76" s="11">
        <f t="shared" si="157"/>
        <v>683.39480982919156</v>
      </c>
      <c r="DP76" s="6">
        <f t="shared" si="245"/>
        <v>105.93029589238367</v>
      </c>
      <c r="DQ76" s="10">
        <f t="shared" si="158"/>
        <v>577.46451393680786</v>
      </c>
      <c r="DR76" s="1">
        <f t="shared" si="208"/>
        <v>672.23565597949096</v>
      </c>
      <c r="DT76" s="11">
        <f t="shared" si="159"/>
        <v>672.23565597949096</v>
      </c>
      <c r="DU76" s="6">
        <f t="shared" si="246"/>
        <v>104.20056009075698</v>
      </c>
      <c r="DV76" s="10">
        <f t="shared" si="160"/>
        <v>568.03509588873396</v>
      </c>
      <c r="DW76" s="1">
        <f t="shared" si="209"/>
        <v>661.25871995300167</v>
      </c>
      <c r="DY76" s="11">
        <f t="shared" si="161"/>
        <v>661.25871995300167</v>
      </c>
      <c r="DZ76" s="6">
        <f t="shared" si="247"/>
        <v>102.49906914503498</v>
      </c>
      <c r="EA76" s="10">
        <f t="shared" si="162"/>
        <v>558.75965080796664</v>
      </c>
      <c r="EB76" s="1">
        <f t="shared" si="210"/>
        <v>603.26270583411906</v>
      </c>
      <c r="ED76" s="11">
        <f t="shared" si="163"/>
        <v>603.26270583411906</v>
      </c>
      <c r="EE76" s="6">
        <f t="shared" si="248"/>
        <v>93.509338980523466</v>
      </c>
      <c r="EF76" s="10">
        <f t="shared" si="164"/>
        <v>509.75336685359559</v>
      </c>
      <c r="EG76" s="1">
        <f t="shared" si="211"/>
        <v>605.70270385707101</v>
      </c>
      <c r="EI76" s="11">
        <f t="shared" si="165"/>
        <v>605.70270385707101</v>
      </c>
      <c r="EJ76" s="6">
        <f t="shared" si="249"/>
        <v>93.887553314069152</v>
      </c>
      <c r="EK76" s="10">
        <f t="shared" si="166"/>
        <v>511.81515054300189</v>
      </c>
      <c r="EL76" s="1">
        <f t="shared" si="212"/>
        <v>608.29773633612524</v>
      </c>
      <c r="EN76" s="11">
        <f t="shared" si="167"/>
        <v>608.29773633612524</v>
      </c>
      <c r="EO76" s="6">
        <f t="shared" si="250"/>
        <v>94.289798918517434</v>
      </c>
      <c r="EP76" s="10">
        <f t="shared" si="168"/>
        <v>514.00793741760776</v>
      </c>
      <c r="EQ76" s="1">
        <f t="shared" si="213"/>
        <v>610.86677696986908</v>
      </c>
      <c r="ES76" s="11">
        <f t="shared" si="169"/>
        <v>610.86677696986908</v>
      </c>
      <c r="ET76" s="6">
        <f t="shared" si="251"/>
        <v>94.688015630991529</v>
      </c>
      <c r="EU76" s="10">
        <f t="shared" si="170"/>
        <v>516.17876133887751</v>
      </c>
      <c r="EV76" s="1">
        <f t="shared" si="214"/>
        <v>616.98724388268147</v>
      </c>
      <c r="EX76" s="11">
        <f t="shared" si="171"/>
        <v>616.98724388268147</v>
      </c>
      <c r="EY76" s="6">
        <f t="shared" si="252"/>
        <v>95.636724725278924</v>
      </c>
      <c r="EZ76" s="10">
        <f t="shared" si="172"/>
        <v>521.35051915740257</v>
      </c>
      <c r="FA76" s="1">
        <f t="shared" si="215"/>
        <v>400.62555264578089</v>
      </c>
      <c r="FC76" s="11">
        <f t="shared" si="173"/>
        <v>400.62555264578089</v>
      </c>
      <c r="FD76" s="6">
        <f t="shared" si="253"/>
        <v>62.099364413411912</v>
      </c>
      <c r="FE76" s="10">
        <f t="shared" si="174"/>
        <v>338.52618823236895</v>
      </c>
      <c r="FF76" s="1">
        <f t="shared" si="216"/>
        <v>400.71245100780953</v>
      </c>
      <c r="FH76" s="11">
        <f t="shared" si="175"/>
        <v>400.71245100780953</v>
      </c>
      <c r="FI76" s="6">
        <f t="shared" si="254"/>
        <v>62.112834180916529</v>
      </c>
      <c r="FJ76" s="10">
        <f t="shared" si="176"/>
        <v>338.599616826893</v>
      </c>
      <c r="FK76" s="1">
        <f t="shared" si="217"/>
        <v>400.7987700184583</v>
      </c>
      <c r="FM76" s="11">
        <f t="shared" si="177"/>
        <v>400.7987700184583</v>
      </c>
      <c r="FN76" s="6">
        <f t="shared" si="255"/>
        <v>62.12621414548115</v>
      </c>
      <c r="FO76" s="10">
        <f t="shared" si="178"/>
        <v>338.67255587297717</v>
      </c>
      <c r="FP76" s="1">
        <f t="shared" si="218"/>
        <v>400.88451354026307</v>
      </c>
      <c r="FR76" s="11">
        <f t="shared" si="179"/>
        <v>400.88451354026307</v>
      </c>
      <c r="FS76" s="6">
        <f t="shared" si="256"/>
        <v>62.139504905822022</v>
      </c>
      <c r="FT76" s="10">
        <f t="shared" si="180"/>
        <v>338.74500863444104</v>
      </c>
      <c r="FU76" s="1">
        <f t="shared" si="219"/>
        <v>401.13809201469303</v>
      </c>
      <c r="FW76" s="11">
        <f t="shared" si="181"/>
        <v>401.13809201469303</v>
      </c>
      <c r="FX76" s="6">
        <f t="shared" si="257"/>
        <v>62.178811090829512</v>
      </c>
      <c r="FY76" s="10">
        <f t="shared" si="182"/>
        <v>338.9592809238635</v>
      </c>
      <c r="FZ76" s="1">
        <f t="shared" si="220"/>
        <v>285.17363136075795</v>
      </c>
      <c r="GB76" s="11">
        <f t="shared" si="183"/>
        <v>285.17363136075795</v>
      </c>
      <c r="GC76" s="6">
        <f t="shared" si="258"/>
        <v>44.203623902705651</v>
      </c>
      <c r="GD76" s="10">
        <f t="shared" si="184"/>
        <v>240.97000745805229</v>
      </c>
      <c r="GE76" s="1">
        <f t="shared" si="221"/>
        <v>286.58284365364091</v>
      </c>
    </row>
    <row r="77" spans="1:187" x14ac:dyDescent="0.3">
      <c r="A77">
        <v>91</v>
      </c>
      <c r="B77">
        <v>165</v>
      </c>
      <c r="D77">
        <f t="shared" si="111"/>
        <v>165</v>
      </c>
      <c r="E77" s="6">
        <f t="shared" si="222"/>
        <v>25.575990000000001</v>
      </c>
      <c r="F77" s="9">
        <f t="shared" si="112"/>
        <v>139.42401000000001</v>
      </c>
      <c r="G77" s="4">
        <f t="shared" si="185"/>
        <v>139.42401000000001</v>
      </c>
      <c r="I77" s="11">
        <f t="shared" si="113"/>
        <v>139.42401000000001</v>
      </c>
      <c r="J77" s="6">
        <f t="shared" si="223"/>
        <v>21.611558094060001</v>
      </c>
      <c r="K77" s="10">
        <f t="shared" si="114"/>
        <v>117.81245190594001</v>
      </c>
      <c r="L77" s="12">
        <f t="shared" si="186"/>
        <v>348.43925169756801</v>
      </c>
      <c r="N77" s="11">
        <f t="shared" si="115"/>
        <v>348.43925169756801</v>
      </c>
      <c r="O77" s="6">
        <f t="shared" si="224"/>
        <v>54.010174648633232</v>
      </c>
      <c r="P77" s="10">
        <f t="shared" si="116"/>
        <v>294.4290770489348</v>
      </c>
      <c r="Q77" s="10">
        <f t="shared" si="187"/>
        <v>294.4290770489348</v>
      </c>
      <c r="S77" s="11">
        <f t="shared" si="117"/>
        <v>294.4290770489348</v>
      </c>
      <c r="T77" s="6">
        <f t="shared" si="225"/>
        <v>45.638273517047189</v>
      </c>
      <c r="U77" s="10">
        <f t="shared" si="118"/>
        <v>248.7908035318876</v>
      </c>
      <c r="V77" s="12">
        <f t="shared" si="188"/>
        <v>249.30062075223981</v>
      </c>
      <c r="X77" s="11">
        <f t="shared" si="119"/>
        <v>249.30062075223981</v>
      </c>
      <c r="Y77" s="6">
        <f t="shared" si="226"/>
        <v>38.643092020321681</v>
      </c>
      <c r="Z77" s="10">
        <f t="shared" si="120"/>
        <v>210.65752873191812</v>
      </c>
      <c r="AA77" s="10">
        <f t="shared" si="189"/>
        <v>210.65752873191812</v>
      </c>
      <c r="AC77" s="11">
        <f t="shared" si="121"/>
        <v>210.65752873191812</v>
      </c>
      <c r="AD77" s="6">
        <f t="shared" si="227"/>
        <v>32.653180898619702</v>
      </c>
      <c r="AE77" s="10">
        <f t="shared" si="122"/>
        <v>178.00434783329843</v>
      </c>
      <c r="AF77" s="1">
        <f t="shared" si="190"/>
        <v>178.00434783329843</v>
      </c>
      <c r="AH77" s="11">
        <f t="shared" si="123"/>
        <v>178.00434783329843</v>
      </c>
      <c r="AI77" s="6">
        <f t="shared" si="228"/>
        <v>27.591741940248255</v>
      </c>
      <c r="AJ77" s="10">
        <f t="shared" si="124"/>
        <v>150.41260589305017</v>
      </c>
      <c r="AK77" s="10">
        <f t="shared" si="191"/>
        <v>411.23058698827924</v>
      </c>
      <c r="AM77" s="11">
        <f t="shared" si="125"/>
        <v>411.23058698827924</v>
      </c>
      <c r="AN77" s="6">
        <f t="shared" si="229"/>
        <v>63.743208366705211</v>
      </c>
      <c r="AO77" s="10">
        <f t="shared" si="126"/>
        <v>347.48737862157401</v>
      </c>
      <c r="AP77" s="4">
        <f t="shared" si="192"/>
        <v>378.92965807211084</v>
      </c>
      <c r="AR77" s="11">
        <f t="shared" si="127"/>
        <v>378.92965807211084</v>
      </c>
      <c r="AS77" s="6">
        <f t="shared" si="230"/>
        <v>58.736370579125612</v>
      </c>
      <c r="AT77" s="10">
        <f t="shared" si="128"/>
        <v>320.19328749298523</v>
      </c>
      <c r="AU77" s="10">
        <f t="shared" si="193"/>
        <v>349.16587021952068</v>
      </c>
      <c r="AW77" s="11">
        <f t="shared" si="129"/>
        <v>349.16587021952068</v>
      </c>
      <c r="AX77" s="6">
        <f t="shared" si="231"/>
        <v>54.122804879247028</v>
      </c>
      <c r="AY77" s="10">
        <f t="shared" si="130"/>
        <v>295.04306534027364</v>
      </c>
      <c r="AZ77" s="1">
        <f t="shared" si="194"/>
        <v>321.73993861138803</v>
      </c>
      <c r="BB77" s="11">
        <f t="shared" si="131"/>
        <v>321.73993861138803</v>
      </c>
      <c r="BC77" s="6">
        <f t="shared" si="232"/>
        <v>49.871620924396815</v>
      </c>
      <c r="BD77" s="10">
        <f t="shared" si="132"/>
        <v>271.86831768699119</v>
      </c>
      <c r="BE77" s="1">
        <f t="shared" si="195"/>
        <v>296.4682316532793</v>
      </c>
      <c r="BG77" s="11">
        <f t="shared" si="133"/>
        <v>296.4682316532793</v>
      </c>
      <c r="BH77" s="6">
        <f t="shared" si="233"/>
        <v>45.954354715648215</v>
      </c>
      <c r="BI77" s="10">
        <f t="shared" si="134"/>
        <v>250.5138769376311</v>
      </c>
      <c r="BJ77" s="1">
        <f t="shared" si="196"/>
        <v>513.17994896720313</v>
      </c>
      <c r="BL77" s="11">
        <f t="shared" si="135"/>
        <v>513.17994896720313</v>
      </c>
      <c r="BM77" s="6">
        <f t="shared" si="234"/>
        <v>79.545971169610297</v>
      </c>
      <c r="BN77" s="10">
        <f t="shared" si="136"/>
        <v>433.63397779759282</v>
      </c>
      <c r="BO77" s="1">
        <f t="shared" si="197"/>
        <v>490.12585293980061</v>
      </c>
      <c r="BQ77" s="11">
        <f t="shared" si="137"/>
        <v>490.12585293980061</v>
      </c>
      <c r="BR77" s="6">
        <f t="shared" si="235"/>
        <v>75.972447960786738</v>
      </c>
      <c r="BS77" s="10">
        <f t="shared" si="138"/>
        <v>414.15340497901389</v>
      </c>
      <c r="BT77" s="1">
        <f t="shared" si="198"/>
        <v>468.10743912233295</v>
      </c>
      <c r="BV77" s="11">
        <f t="shared" si="139"/>
        <v>468.10743912233295</v>
      </c>
      <c r="BW77" s="6">
        <f t="shared" si="236"/>
        <v>72.559461708596345</v>
      </c>
      <c r="BX77" s="10">
        <f t="shared" si="140"/>
        <v>395.54797741373659</v>
      </c>
      <c r="BY77" s="1">
        <f t="shared" si="199"/>
        <v>447.07818052720131</v>
      </c>
      <c r="CA77" s="11">
        <f t="shared" si="141"/>
        <v>447.07818052720131</v>
      </c>
      <c r="CB77" s="6">
        <f t="shared" si="237"/>
        <v>69.299800450799367</v>
      </c>
      <c r="CC77" s="10">
        <f t="shared" si="142"/>
        <v>377.77838007640196</v>
      </c>
      <c r="CD77" s="1">
        <f t="shared" si="200"/>
        <v>426.99364034519732</v>
      </c>
      <c r="CF77" s="11">
        <f t="shared" si="143"/>
        <v>426.99364034519732</v>
      </c>
      <c r="CG77" s="6">
        <f t="shared" si="238"/>
        <v>66.186576215347657</v>
      </c>
      <c r="CH77" s="10">
        <f t="shared" si="144"/>
        <v>360.80706412984966</v>
      </c>
      <c r="CI77" s="1">
        <f t="shared" si="201"/>
        <v>724.53441732289093</v>
      </c>
      <c r="CK77" s="11">
        <f t="shared" si="145"/>
        <v>724.53441732289093</v>
      </c>
      <c r="CL77" s="6">
        <f t="shared" si="239"/>
        <v>112.30718189155203</v>
      </c>
      <c r="CM77" s="10">
        <f t="shared" si="146"/>
        <v>612.22723543133884</v>
      </c>
      <c r="CN77" s="1">
        <f t="shared" si="202"/>
        <v>705.3313571261649</v>
      </c>
      <c r="CP77" s="11">
        <f t="shared" si="147"/>
        <v>705.3313571261649</v>
      </c>
      <c r="CQ77" s="6">
        <f t="shared" si="240"/>
        <v>109.33059234269832</v>
      </c>
      <c r="CR77" s="10">
        <f t="shared" si="148"/>
        <v>596.00076478346659</v>
      </c>
      <c r="CS77" s="1">
        <f t="shared" si="203"/>
        <v>686.63725483689313</v>
      </c>
      <c r="CU77" s="11">
        <f t="shared" si="149"/>
        <v>686.63725483689313</v>
      </c>
      <c r="CV77" s="6">
        <f t="shared" si="241"/>
        <v>106.43289432324747</v>
      </c>
      <c r="CW77" s="10">
        <f t="shared" si="150"/>
        <v>580.20436051364572</v>
      </c>
      <c r="CX77" s="1">
        <f t="shared" si="204"/>
        <v>668.26603166701352</v>
      </c>
      <c r="CZ77" s="11">
        <f t="shared" si="151"/>
        <v>668.26603166701352</v>
      </c>
      <c r="DA77" s="6">
        <f t="shared" si="242"/>
        <v>103.5852445045771</v>
      </c>
      <c r="DB77" s="10">
        <f t="shared" si="152"/>
        <v>564.68078716243645</v>
      </c>
      <c r="DC77" s="1">
        <f t="shared" si="205"/>
        <v>650.55430876371099</v>
      </c>
      <c r="DE77" s="11">
        <f t="shared" si="153"/>
        <v>650.55430876371099</v>
      </c>
      <c r="DF77" s="6">
        <f t="shared" si="243"/>
        <v>100.83982118422779</v>
      </c>
      <c r="DG77" s="10">
        <f t="shared" si="154"/>
        <v>549.71448757948315</v>
      </c>
      <c r="DH77" s="1">
        <f t="shared" si="206"/>
        <v>596.79553520746015</v>
      </c>
      <c r="DJ77" s="11">
        <f t="shared" si="155"/>
        <v>596.79553520746015</v>
      </c>
      <c r="DK77" s="6">
        <f t="shared" si="244"/>
        <v>92.506888730367564</v>
      </c>
      <c r="DL77" s="10">
        <f t="shared" si="156"/>
        <v>504.28864647709258</v>
      </c>
      <c r="DM77" s="1">
        <f t="shared" si="207"/>
        <v>587.05046091305735</v>
      </c>
      <c r="DO77" s="11">
        <f t="shared" si="157"/>
        <v>587.05046091305735</v>
      </c>
      <c r="DP77" s="6">
        <f t="shared" si="245"/>
        <v>90.996343744289376</v>
      </c>
      <c r="DQ77" s="10">
        <f t="shared" si="158"/>
        <v>496.05411716876796</v>
      </c>
      <c r="DR77" s="1">
        <f t="shared" si="208"/>
        <v>577.46451393680786</v>
      </c>
      <c r="DT77" s="11">
        <f t="shared" si="159"/>
        <v>577.46451393680786</v>
      </c>
      <c r="DU77" s="6">
        <f t="shared" si="246"/>
        <v>89.51046444728884</v>
      </c>
      <c r="DV77" s="10">
        <f t="shared" si="160"/>
        <v>487.95404948951904</v>
      </c>
      <c r="DW77" s="1">
        <f t="shared" si="209"/>
        <v>568.03509588873396</v>
      </c>
      <c r="DY77" s="11">
        <f t="shared" si="161"/>
        <v>568.03509588873396</v>
      </c>
      <c r="DZ77" s="6">
        <f t="shared" si="247"/>
        <v>88.048848073329097</v>
      </c>
      <c r="EA77" s="10">
        <f t="shared" si="162"/>
        <v>479.98624781540485</v>
      </c>
      <c r="EB77" s="1">
        <f t="shared" si="210"/>
        <v>558.75965080796664</v>
      </c>
      <c r="ED77" s="11">
        <f t="shared" si="163"/>
        <v>558.75965080796664</v>
      </c>
      <c r="EE77" s="6">
        <f t="shared" si="248"/>
        <v>86.611098433139674</v>
      </c>
      <c r="EF77" s="10">
        <f t="shared" si="164"/>
        <v>472.14855237482698</v>
      </c>
      <c r="EG77" s="1">
        <f t="shared" si="211"/>
        <v>509.75336685359559</v>
      </c>
      <c r="EI77" s="11">
        <f t="shared" si="165"/>
        <v>509.75336685359559</v>
      </c>
      <c r="EJ77" s="6">
        <f t="shared" si="249"/>
        <v>79.014830382508435</v>
      </c>
      <c r="EK77" s="10">
        <f t="shared" si="166"/>
        <v>430.73853647108717</v>
      </c>
      <c r="EL77" s="1">
        <f t="shared" si="212"/>
        <v>511.81515054300189</v>
      </c>
      <c r="EN77" s="11">
        <f t="shared" si="167"/>
        <v>511.81515054300189</v>
      </c>
      <c r="EO77" s="6">
        <f t="shared" si="250"/>
        <v>79.334419225068558</v>
      </c>
      <c r="EP77" s="10">
        <f t="shared" si="168"/>
        <v>432.48073131793331</v>
      </c>
      <c r="EQ77" s="1">
        <f t="shared" si="213"/>
        <v>514.00793741760776</v>
      </c>
      <c r="ES77" s="11">
        <f t="shared" si="169"/>
        <v>514.00793741760776</v>
      </c>
      <c r="ET77" s="6">
        <f t="shared" si="251"/>
        <v>79.674314347353715</v>
      </c>
      <c r="EU77" s="10">
        <f t="shared" si="170"/>
        <v>434.33362307025402</v>
      </c>
      <c r="EV77" s="1">
        <f t="shared" si="214"/>
        <v>516.17876133887751</v>
      </c>
      <c r="EX77" s="11">
        <f t="shared" si="171"/>
        <v>516.17876133887751</v>
      </c>
      <c r="EY77" s="6">
        <f t="shared" si="252"/>
        <v>80.010805080094045</v>
      </c>
      <c r="EZ77" s="10">
        <f t="shared" si="172"/>
        <v>436.16795625878348</v>
      </c>
      <c r="FA77" s="1">
        <f t="shared" si="215"/>
        <v>521.35051915740257</v>
      </c>
      <c r="FC77" s="11">
        <f t="shared" si="173"/>
        <v>521.35051915740257</v>
      </c>
      <c r="FD77" s="6">
        <f t="shared" si="253"/>
        <v>80.812458572512341</v>
      </c>
      <c r="FE77" s="10">
        <f t="shared" si="174"/>
        <v>440.53806058489022</v>
      </c>
      <c r="FF77" s="1">
        <f t="shared" si="216"/>
        <v>338.52618823236895</v>
      </c>
      <c r="FH77" s="11">
        <f t="shared" si="175"/>
        <v>338.52618823236895</v>
      </c>
      <c r="FI77" s="6">
        <f t="shared" si="254"/>
        <v>52.473590333146582</v>
      </c>
      <c r="FJ77" s="10">
        <f t="shared" si="176"/>
        <v>286.05259789922235</v>
      </c>
      <c r="FK77" s="1">
        <f t="shared" si="217"/>
        <v>338.599616826893</v>
      </c>
      <c r="FM77" s="11">
        <f t="shared" si="177"/>
        <v>338.599616826893</v>
      </c>
      <c r="FN77" s="6">
        <f t="shared" si="255"/>
        <v>52.484972205869376</v>
      </c>
      <c r="FO77" s="10">
        <f t="shared" si="178"/>
        <v>286.11464462102361</v>
      </c>
      <c r="FP77" s="1">
        <f t="shared" si="218"/>
        <v>338.67255587297717</v>
      </c>
      <c r="FR77" s="11">
        <f t="shared" si="179"/>
        <v>338.67255587297717</v>
      </c>
      <c r="FS77" s="6">
        <f t="shared" si="256"/>
        <v>52.496278195646703</v>
      </c>
      <c r="FT77" s="10">
        <f t="shared" si="180"/>
        <v>286.17627767733046</v>
      </c>
      <c r="FU77" s="1">
        <f t="shared" si="219"/>
        <v>338.74500863444104</v>
      </c>
      <c r="FW77" s="11">
        <f t="shared" si="181"/>
        <v>338.74500863444104</v>
      </c>
      <c r="FX77" s="6">
        <f t="shared" si="257"/>
        <v>52.50750880839017</v>
      </c>
      <c r="FY77" s="10">
        <f t="shared" si="182"/>
        <v>286.23749982605085</v>
      </c>
      <c r="FZ77" s="1">
        <f t="shared" si="220"/>
        <v>338.9592809238635</v>
      </c>
      <c r="GB77" s="11">
        <f t="shared" si="183"/>
        <v>338.9592809238635</v>
      </c>
      <c r="GC77" s="6">
        <f t="shared" si="258"/>
        <v>52.54072229888439</v>
      </c>
      <c r="GD77" s="10">
        <f t="shared" si="184"/>
        <v>286.41855862497914</v>
      </c>
      <c r="GE77" s="1">
        <f t="shared" si="221"/>
        <v>240.97000745805229</v>
      </c>
    </row>
    <row r="78" spans="1:187" x14ac:dyDescent="0.3">
      <c r="A78">
        <v>92</v>
      </c>
      <c r="B78">
        <v>165</v>
      </c>
      <c r="D78">
        <f t="shared" si="111"/>
        <v>165</v>
      </c>
      <c r="E78" s="6">
        <f t="shared" si="222"/>
        <v>25.575990000000001</v>
      </c>
      <c r="F78" s="9">
        <f t="shared" si="112"/>
        <v>139.42401000000001</v>
      </c>
      <c r="G78" s="4">
        <f t="shared" si="185"/>
        <v>139.42401000000001</v>
      </c>
      <c r="I78" s="11">
        <f t="shared" si="113"/>
        <v>139.42401000000001</v>
      </c>
      <c r="J78" s="6">
        <f t="shared" si="223"/>
        <v>21.611558094060001</v>
      </c>
      <c r="K78" s="10">
        <f t="shared" si="114"/>
        <v>117.81245190594001</v>
      </c>
      <c r="L78" s="12">
        <f t="shared" si="186"/>
        <v>117.81245190594001</v>
      </c>
      <c r="N78" s="11">
        <f t="shared" si="115"/>
        <v>117.81245190594001</v>
      </c>
      <c r="O78" s="6">
        <f t="shared" si="224"/>
        <v>18.261636920132137</v>
      </c>
      <c r="P78" s="10">
        <f t="shared" si="116"/>
        <v>99.550814985807875</v>
      </c>
      <c r="Q78" s="10">
        <f t="shared" si="187"/>
        <v>294.4290770489348</v>
      </c>
      <c r="S78" s="11">
        <f t="shared" si="117"/>
        <v>294.4290770489348</v>
      </c>
      <c r="T78" s="6">
        <f t="shared" si="225"/>
        <v>45.638273517047189</v>
      </c>
      <c r="U78" s="10">
        <f t="shared" si="118"/>
        <v>248.7908035318876</v>
      </c>
      <c r="V78" s="12">
        <f t="shared" si="188"/>
        <v>248.7908035318876</v>
      </c>
      <c r="X78" s="11">
        <f t="shared" si="119"/>
        <v>248.7908035318876</v>
      </c>
      <c r="Y78" s="6">
        <f t="shared" si="226"/>
        <v>38.564067292263772</v>
      </c>
      <c r="Z78" s="10">
        <f t="shared" si="120"/>
        <v>210.22673623962385</v>
      </c>
      <c r="AA78" s="10">
        <f t="shared" si="189"/>
        <v>210.65752873191812</v>
      </c>
      <c r="AC78" s="11">
        <f t="shared" si="121"/>
        <v>210.65752873191812</v>
      </c>
      <c r="AD78" s="6">
        <f t="shared" si="227"/>
        <v>32.653180898619702</v>
      </c>
      <c r="AE78" s="10">
        <f t="shared" si="122"/>
        <v>178.00434783329843</v>
      </c>
      <c r="AF78" s="1">
        <f t="shared" si="190"/>
        <v>178.00434783329843</v>
      </c>
      <c r="AH78" s="11">
        <f t="shared" si="123"/>
        <v>178.00434783329843</v>
      </c>
      <c r="AI78" s="6">
        <f t="shared" si="228"/>
        <v>27.591741940248255</v>
      </c>
      <c r="AJ78" s="10">
        <f t="shared" si="124"/>
        <v>150.41260589305017</v>
      </c>
      <c r="AK78" s="10">
        <f t="shared" si="191"/>
        <v>150.41260589305017</v>
      </c>
      <c r="AM78" s="11">
        <f t="shared" si="125"/>
        <v>150.41260589305017</v>
      </c>
      <c r="AN78" s="6">
        <f t="shared" si="229"/>
        <v>23.314856389058136</v>
      </c>
      <c r="AO78" s="10">
        <f t="shared" si="126"/>
        <v>127.09774950399203</v>
      </c>
      <c r="AP78" s="4">
        <f t="shared" si="192"/>
        <v>347.48737862157401</v>
      </c>
      <c r="AR78" s="11">
        <f t="shared" si="127"/>
        <v>347.48737862157401</v>
      </c>
      <c r="AS78" s="6">
        <f t="shared" si="230"/>
        <v>53.862628610615701</v>
      </c>
      <c r="AT78" s="10">
        <f t="shared" si="128"/>
        <v>293.62475001095834</v>
      </c>
      <c r="AU78" s="10">
        <f t="shared" si="193"/>
        <v>320.19328749298523</v>
      </c>
      <c r="AW78" s="11">
        <f t="shared" si="129"/>
        <v>320.19328749298523</v>
      </c>
      <c r="AX78" s="6">
        <f t="shared" si="231"/>
        <v>49.631880721137669</v>
      </c>
      <c r="AY78" s="10">
        <f t="shared" si="130"/>
        <v>270.56140677184754</v>
      </c>
      <c r="AZ78" s="1">
        <f t="shared" si="194"/>
        <v>295.04306534027364</v>
      </c>
      <c r="BB78" s="11">
        <f t="shared" si="131"/>
        <v>295.04306534027364</v>
      </c>
      <c r="BC78" s="6">
        <f t="shared" si="232"/>
        <v>45.733445386134456</v>
      </c>
      <c r="BD78" s="10">
        <f t="shared" si="132"/>
        <v>249.30961995413918</v>
      </c>
      <c r="BE78" s="1">
        <f t="shared" si="195"/>
        <v>271.86831768699119</v>
      </c>
      <c r="BG78" s="11">
        <f t="shared" si="133"/>
        <v>271.86831768699119</v>
      </c>
      <c r="BH78" s="6">
        <f t="shared" si="233"/>
        <v>42.141220451389756</v>
      </c>
      <c r="BI78" s="10">
        <f t="shared" si="134"/>
        <v>229.72709723560143</v>
      </c>
      <c r="BJ78" s="1">
        <f t="shared" si="196"/>
        <v>250.5138769376311</v>
      </c>
      <c r="BL78" s="11">
        <f t="shared" si="135"/>
        <v>250.5138769376311</v>
      </c>
      <c r="BM78" s="6">
        <f t="shared" si="234"/>
        <v>38.831154008594446</v>
      </c>
      <c r="BN78" s="10">
        <f t="shared" si="136"/>
        <v>211.68272292903666</v>
      </c>
      <c r="BO78" s="1">
        <f t="shared" si="197"/>
        <v>433.63397779759282</v>
      </c>
      <c r="BQ78" s="11">
        <f t="shared" si="137"/>
        <v>433.63397779759282</v>
      </c>
      <c r="BR78" s="6">
        <f t="shared" si="235"/>
        <v>67.21586836249368</v>
      </c>
      <c r="BS78" s="10">
        <f t="shared" si="138"/>
        <v>366.41810943509915</v>
      </c>
      <c r="BT78" s="1">
        <f t="shared" si="198"/>
        <v>414.15340497901389</v>
      </c>
      <c r="BV78" s="11">
        <f t="shared" si="139"/>
        <v>414.15340497901389</v>
      </c>
      <c r="BW78" s="6">
        <f t="shared" si="236"/>
        <v>64.196262692177029</v>
      </c>
      <c r="BX78" s="10">
        <f t="shared" si="140"/>
        <v>349.95714228683687</v>
      </c>
      <c r="BY78" s="1">
        <f t="shared" si="199"/>
        <v>395.54797741373659</v>
      </c>
      <c r="CA78" s="11">
        <f t="shared" si="141"/>
        <v>395.54797741373659</v>
      </c>
      <c r="CB78" s="6">
        <f t="shared" si="237"/>
        <v>61.312309786993659</v>
      </c>
      <c r="CC78" s="10">
        <f t="shared" si="142"/>
        <v>334.23566762674295</v>
      </c>
      <c r="CD78" s="1">
        <f t="shared" si="200"/>
        <v>377.77838007640196</v>
      </c>
      <c r="CF78" s="11">
        <f t="shared" si="143"/>
        <v>377.77838007640196</v>
      </c>
      <c r="CG78" s="6">
        <f t="shared" si="238"/>
        <v>58.557915582122767</v>
      </c>
      <c r="CH78" s="10">
        <f t="shared" si="144"/>
        <v>319.22046449427921</v>
      </c>
      <c r="CI78" s="1">
        <f t="shared" si="201"/>
        <v>360.80706412984966</v>
      </c>
      <c r="CK78" s="11">
        <f t="shared" si="145"/>
        <v>360.80706412984966</v>
      </c>
      <c r="CL78" s="6">
        <f t="shared" si="239"/>
        <v>55.927259782511477</v>
      </c>
      <c r="CM78" s="10">
        <f t="shared" si="146"/>
        <v>304.87980434733817</v>
      </c>
      <c r="CN78" s="1">
        <f t="shared" si="202"/>
        <v>612.22723543133884</v>
      </c>
      <c r="CP78" s="11">
        <f t="shared" si="147"/>
        <v>612.22723543133884</v>
      </c>
      <c r="CQ78" s="6">
        <f t="shared" si="240"/>
        <v>94.898894855270115</v>
      </c>
      <c r="CR78" s="10">
        <f t="shared" si="148"/>
        <v>517.32834057606874</v>
      </c>
      <c r="CS78" s="1">
        <f t="shared" si="203"/>
        <v>596.00076478346659</v>
      </c>
      <c r="CU78" s="11">
        <f t="shared" si="149"/>
        <v>596.00076478346659</v>
      </c>
      <c r="CV78" s="6">
        <f t="shared" si="241"/>
        <v>92.383694546026021</v>
      </c>
      <c r="CW78" s="10">
        <f t="shared" si="150"/>
        <v>503.61707023744054</v>
      </c>
      <c r="CX78" s="1">
        <f t="shared" si="204"/>
        <v>580.20436051364572</v>
      </c>
      <c r="CZ78" s="11">
        <f t="shared" si="151"/>
        <v>580.20436051364572</v>
      </c>
      <c r="DA78" s="6">
        <f t="shared" si="242"/>
        <v>89.935157105778174</v>
      </c>
      <c r="DB78" s="10">
        <f t="shared" si="152"/>
        <v>490.26920340786756</v>
      </c>
      <c r="DC78" s="1">
        <f t="shared" si="205"/>
        <v>564.68078716243645</v>
      </c>
      <c r="DE78" s="11">
        <f t="shared" si="153"/>
        <v>564.68078716243645</v>
      </c>
      <c r="DF78" s="6">
        <f t="shared" si="243"/>
        <v>87.528910094900624</v>
      </c>
      <c r="DG78" s="10">
        <f t="shared" si="154"/>
        <v>477.15187706753579</v>
      </c>
      <c r="DH78" s="1">
        <f t="shared" si="206"/>
        <v>549.71448757948315</v>
      </c>
      <c r="DJ78" s="11">
        <f t="shared" si="155"/>
        <v>549.71448757948315</v>
      </c>
      <c r="DK78" s="6">
        <f t="shared" si="244"/>
        <v>85.209043861745371</v>
      </c>
      <c r="DL78" s="10">
        <f t="shared" si="156"/>
        <v>464.50544371773776</v>
      </c>
      <c r="DM78" s="1">
        <f t="shared" si="207"/>
        <v>504.28864647709258</v>
      </c>
      <c r="DO78" s="11">
        <f t="shared" si="157"/>
        <v>504.28864647709258</v>
      </c>
      <c r="DP78" s="6">
        <f t="shared" si="245"/>
        <v>78.167765935828214</v>
      </c>
      <c r="DQ78" s="10">
        <f t="shared" si="158"/>
        <v>426.12088054126434</v>
      </c>
      <c r="DR78" s="1">
        <f t="shared" si="208"/>
        <v>496.05411716876796</v>
      </c>
      <c r="DT78" s="11">
        <f t="shared" si="159"/>
        <v>496.05411716876796</v>
      </c>
      <c r="DU78" s="6">
        <f t="shared" si="246"/>
        <v>76.891364485862056</v>
      </c>
      <c r="DV78" s="10">
        <f t="shared" si="160"/>
        <v>419.16275268290588</v>
      </c>
      <c r="DW78" s="1">
        <f t="shared" si="209"/>
        <v>487.95404948951904</v>
      </c>
      <c r="DY78" s="11">
        <f t="shared" si="161"/>
        <v>487.95404948951904</v>
      </c>
      <c r="DZ78" s="6">
        <f t="shared" si="247"/>
        <v>75.635805395172383</v>
      </c>
      <c r="EA78" s="10">
        <f t="shared" si="162"/>
        <v>412.31824409434665</v>
      </c>
      <c r="EB78" s="1">
        <f t="shared" si="210"/>
        <v>479.98624781540485</v>
      </c>
      <c r="ED78" s="11">
        <f t="shared" si="163"/>
        <v>479.98624781540485</v>
      </c>
      <c r="EE78" s="6">
        <f t="shared" si="248"/>
        <v>74.400748328874641</v>
      </c>
      <c r="EF78" s="10">
        <f t="shared" si="164"/>
        <v>405.58549948653024</v>
      </c>
      <c r="EG78" s="1">
        <f t="shared" si="211"/>
        <v>472.14855237482698</v>
      </c>
      <c r="EI78" s="11">
        <f t="shared" si="165"/>
        <v>472.14855237482698</v>
      </c>
      <c r="EJ78" s="6">
        <f t="shared" si="249"/>
        <v>73.185858509412427</v>
      </c>
      <c r="EK78" s="10">
        <f t="shared" si="166"/>
        <v>398.96269386541456</v>
      </c>
      <c r="EL78" s="1">
        <f t="shared" si="212"/>
        <v>430.73853647108717</v>
      </c>
      <c r="EN78" s="11">
        <f t="shared" si="167"/>
        <v>430.73853647108717</v>
      </c>
      <c r="EO78" s="6">
        <f t="shared" si="250"/>
        <v>66.767057584237335</v>
      </c>
      <c r="EP78" s="10">
        <f t="shared" si="168"/>
        <v>363.97147888684981</v>
      </c>
      <c r="EQ78" s="1">
        <f t="shared" si="213"/>
        <v>432.48073131793331</v>
      </c>
      <c r="ES78" s="11">
        <f t="shared" si="169"/>
        <v>432.48073131793331</v>
      </c>
      <c r="ET78" s="6">
        <f t="shared" si="251"/>
        <v>67.037108238667571</v>
      </c>
      <c r="EU78" s="10">
        <f t="shared" si="170"/>
        <v>365.44362307926576</v>
      </c>
      <c r="EV78" s="1">
        <f t="shared" si="214"/>
        <v>434.33362307025402</v>
      </c>
      <c r="EX78" s="11">
        <f t="shared" si="171"/>
        <v>434.33362307025402</v>
      </c>
      <c r="EY78" s="6">
        <f t="shared" si="252"/>
        <v>67.324317577627795</v>
      </c>
      <c r="EZ78" s="10">
        <f t="shared" si="172"/>
        <v>367.00930549262625</v>
      </c>
      <c r="FA78" s="1">
        <f t="shared" si="215"/>
        <v>436.16795625878348</v>
      </c>
      <c r="FC78" s="11">
        <f t="shared" si="173"/>
        <v>436.16795625878348</v>
      </c>
      <c r="FD78" s="6">
        <f t="shared" si="253"/>
        <v>67.608650227848997</v>
      </c>
      <c r="FE78" s="10">
        <f t="shared" si="174"/>
        <v>368.55930603093447</v>
      </c>
      <c r="FF78" s="1">
        <f t="shared" si="216"/>
        <v>440.53806058489022</v>
      </c>
      <c r="FH78" s="11">
        <f t="shared" si="175"/>
        <v>440.53806058489022</v>
      </c>
      <c r="FI78" s="6">
        <f t="shared" si="254"/>
        <v>68.286042619021501</v>
      </c>
      <c r="FJ78" s="10">
        <f t="shared" si="176"/>
        <v>372.25201796586873</v>
      </c>
      <c r="FK78" s="1">
        <f t="shared" si="217"/>
        <v>286.05259789922235</v>
      </c>
      <c r="FM78" s="11">
        <f t="shared" si="177"/>
        <v>286.05259789922235</v>
      </c>
      <c r="FN78" s="6">
        <f t="shared" si="255"/>
        <v>44.33986898996686</v>
      </c>
      <c r="FO78" s="10">
        <f t="shared" si="178"/>
        <v>241.71272890925547</v>
      </c>
      <c r="FP78" s="1">
        <f t="shared" si="218"/>
        <v>286.11464462102361</v>
      </c>
      <c r="FR78" s="11">
        <f t="shared" si="179"/>
        <v>286.11464462102361</v>
      </c>
      <c r="FS78" s="6">
        <f t="shared" si="256"/>
        <v>44.34948660412639</v>
      </c>
      <c r="FT78" s="10">
        <f t="shared" si="180"/>
        <v>241.76515801689723</v>
      </c>
      <c r="FU78" s="1">
        <f t="shared" si="219"/>
        <v>286.17627767733046</v>
      </c>
      <c r="FW78" s="11">
        <f t="shared" si="181"/>
        <v>286.17627767733046</v>
      </c>
      <c r="FX78" s="6">
        <f t="shared" si="257"/>
        <v>44.35904009765229</v>
      </c>
      <c r="FY78" s="10">
        <f t="shared" si="182"/>
        <v>241.81723757967816</v>
      </c>
      <c r="FZ78" s="1">
        <f t="shared" si="220"/>
        <v>286.23749982605085</v>
      </c>
      <c r="GB78" s="11">
        <f t="shared" si="183"/>
        <v>286.23749982605085</v>
      </c>
      <c r="GC78" s="6">
        <f t="shared" si="258"/>
        <v>44.36852989803684</v>
      </c>
      <c r="GD78" s="10">
        <f t="shared" si="184"/>
        <v>241.868969928014</v>
      </c>
      <c r="GE78" s="1">
        <f t="shared" si="221"/>
        <v>286.41855862497914</v>
      </c>
    </row>
    <row r="79" spans="1:187" x14ac:dyDescent="0.3">
      <c r="A79">
        <v>93</v>
      </c>
      <c r="B79">
        <v>165</v>
      </c>
      <c r="D79">
        <f t="shared" si="111"/>
        <v>165</v>
      </c>
      <c r="E79" s="6">
        <f t="shared" si="222"/>
        <v>25.575990000000001</v>
      </c>
      <c r="F79" s="9">
        <f t="shared" si="112"/>
        <v>139.42401000000001</v>
      </c>
      <c r="G79" s="4">
        <f t="shared" si="185"/>
        <v>139.42401000000001</v>
      </c>
      <c r="I79" s="11">
        <f t="shared" si="113"/>
        <v>139.42401000000001</v>
      </c>
      <c r="J79" s="6">
        <f t="shared" si="223"/>
        <v>21.611558094060001</v>
      </c>
      <c r="K79" s="10">
        <f t="shared" si="114"/>
        <v>117.81245190594001</v>
      </c>
      <c r="L79" s="12">
        <f t="shared" si="186"/>
        <v>117.81245190594001</v>
      </c>
      <c r="N79" s="11">
        <f t="shared" si="115"/>
        <v>117.81245190594001</v>
      </c>
      <c r="O79" s="6">
        <f t="shared" si="224"/>
        <v>18.261636920132137</v>
      </c>
      <c r="P79" s="10">
        <f t="shared" si="116"/>
        <v>99.550814985807875</v>
      </c>
      <c r="Q79" s="10">
        <f t="shared" si="187"/>
        <v>99.550814985807875</v>
      </c>
      <c r="S79" s="11">
        <f t="shared" si="117"/>
        <v>99.550814985807875</v>
      </c>
      <c r="T79" s="6">
        <f t="shared" si="225"/>
        <v>15.430973627690136</v>
      </c>
      <c r="U79" s="10">
        <f t="shared" si="118"/>
        <v>84.119841358117739</v>
      </c>
      <c r="V79" s="12">
        <f t="shared" si="188"/>
        <v>248.7908035318876</v>
      </c>
      <c r="X79" s="11">
        <f t="shared" si="119"/>
        <v>248.7908035318876</v>
      </c>
      <c r="Y79" s="6">
        <f t="shared" si="226"/>
        <v>38.564067292263772</v>
      </c>
      <c r="Z79" s="10">
        <f t="shared" si="120"/>
        <v>210.22673623962385</v>
      </c>
      <c r="AA79" s="10">
        <f t="shared" si="189"/>
        <v>210.22673623962385</v>
      </c>
      <c r="AC79" s="11">
        <f t="shared" si="121"/>
        <v>210.22673623962385</v>
      </c>
      <c r="AD79" s="6">
        <f t="shared" si="227"/>
        <v>32.586405477559133</v>
      </c>
      <c r="AE79" s="10">
        <f t="shared" si="122"/>
        <v>177.64033076206471</v>
      </c>
      <c r="AF79" s="1">
        <f t="shared" si="190"/>
        <v>178.00434783329843</v>
      </c>
      <c r="AH79" s="11">
        <f t="shared" si="123"/>
        <v>178.00434783329843</v>
      </c>
      <c r="AI79" s="6">
        <f t="shared" si="228"/>
        <v>27.591741940248255</v>
      </c>
      <c r="AJ79" s="10">
        <f t="shared" si="124"/>
        <v>150.41260589305017</v>
      </c>
      <c r="AK79" s="10">
        <f t="shared" si="191"/>
        <v>150.41260589305017</v>
      </c>
      <c r="AM79" s="11">
        <f t="shared" si="125"/>
        <v>150.41260589305017</v>
      </c>
      <c r="AN79" s="6">
        <f t="shared" si="229"/>
        <v>23.314856389058136</v>
      </c>
      <c r="AO79" s="10">
        <f t="shared" si="126"/>
        <v>127.09774950399203</v>
      </c>
      <c r="AP79" s="4">
        <f t="shared" si="192"/>
        <v>127.09774950399203</v>
      </c>
      <c r="AR79" s="11">
        <f t="shared" si="127"/>
        <v>127.09774950399203</v>
      </c>
      <c r="AS79" s="6">
        <f t="shared" si="230"/>
        <v>19.700913759615791</v>
      </c>
      <c r="AT79" s="10">
        <f t="shared" si="128"/>
        <v>107.39683574437625</v>
      </c>
      <c r="AU79" s="10">
        <f t="shared" si="193"/>
        <v>293.62475001095834</v>
      </c>
      <c r="AW79" s="11">
        <f t="shared" si="129"/>
        <v>293.62475001095834</v>
      </c>
      <c r="AX79" s="6">
        <f t="shared" si="231"/>
        <v>45.513598000198613</v>
      </c>
      <c r="AY79" s="10">
        <f t="shared" si="130"/>
        <v>248.11115201075972</v>
      </c>
      <c r="AZ79" s="1">
        <f t="shared" si="194"/>
        <v>270.56140677184754</v>
      </c>
      <c r="BB79" s="11">
        <f t="shared" si="131"/>
        <v>270.56140677184754</v>
      </c>
      <c r="BC79" s="6">
        <f t="shared" si="232"/>
        <v>41.938641418077005</v>
      </c>
      <c r="BD79" s="10">
        <f t="shared" si="132"/>
        <v>228.62276535377055</v>
      </c>
      <c r="BE79" s="1">
        <f t="shared" si="195"/>
        <v>249.30961995413918</v>
      </c>
      <c r="BG79" s="11">
        <f t="shared" si="133"/>
        <v>249.30961995413918</v>
      </c>
      <c r="BH79" s="6">
        <f t="shared" si="233"/>
        <v>38.644486950611302</v>
      </c>
      <c r="BI79" s="10">
        <f t="shared" si="134"/>
        <v>210.66513300352787</v>
      </c>
      <c r="BJ79" s="1">
        <f t="shared" si="196"/>
        <v>229.72709723560143</v>
      </c>
      <c r="BL79" s="11">
        <f t="shared" si="135"/>
        <v>229.72709723560143</v>
      </c>
      <c r="BM79" s="6">
        <f t="shared" si="234"/>
        <v>35.60907843410164</v>
      </c>
      <c r="BN79" s="10">
        <f t="shared" si="136"/>
        <v>194.1180188014998</v>
      </c>
      <c r="BO79" s="1">
        <f t="shared" si="197"/>
        <v>211.68272292903666</v>
      </c>
      <c r="BQ79" s="11">
        <f t="shared" si="137"/>
        <v>211.68272292903666</v>
      </c>
      <c r="BR79" s="6">
        <f t="shared" si="235"/>
        <v>32.812092150338259</v>
      </c>
      <c r="BS79" s="10">
        <f t="shared" si="138"/>
        <v>178.8706307786984</v>
      </c>
      <c r="BT79" s="1">
        <f t="shared" si="198"/>
        <v>366.41810943509915</v>
      </c>
      <c r="BV79" s="11">
        <f t="shared" si="139"/>
        <v>366.41810943509915</v>
      </c>
      <c r="BW79" s="6">
        <f t="shared" si="236"/>
        <v>56.797005471096981</v>
      </c>
      <c r="BX79" s="10">
        <f t="shared" si="140"/>
        <v>309.62110396400215</v>
      </c>
      <c r="BY79" s="1">
        <f t="shared" si="199"/>
        <v>349.95714228683687</v>
      </c>
      <c r="CA79" s="11">
        <f t="shared" si="141"/>
        <v>349.95714228683687</v>
      </c>
      <c r="CB79" s="6">
        <f t="shared" si="237"/>
        <v>54.245456797313437</v>
      </c>
      <c r="CC79" s="10">
        <f t="shared" si="142"/>
        <v>295.71168548952346</v>
      </c>
      <c r="CD79" s="1">
        <f t="shared" si="200"/>
        <v>334.23566762674295</v>
      </c>
      <c r="CF79" s="11">
        <f t="shared" si="143"/>
        <v>334.23566762674295</v>
      </c>
      <c r="CG79" s="6">
        <f t="shared" si="238"/>
        <v>51.808533896150919</v>
      </c>
      <c r="CH79" s="10">
        <f t="shared" si="144"/>
        <v>282.427133730592</v>
      </c>
      <c r="CI79" s="1">
        <f t="shared" si="201"/>
        <v>319.22046449427921</v>
      </c>
      <c r="CK79" s="11">
        <f t="shared" si="145"/>
        <v>319.22046449427921</v>
      </c>
      <c r="CL79" s="6">
        <f t="shared" si="239"/>
        <v>49.481087319400245</v>
      </c>
      <c r="CM79" s="10">
        <f t="shared" si="146"/>
        <v>269.739377174879</v>
      </c>
      <c r="CN79" s="1">
        <f t="shared" si="202"/>
        <v>304.87980434733817</v>
      </c>
      <c r="CP79" s="11">
        <f t="shared" si="147"/>
        <v>304.87980434733817</v>
      </c>
      <c r="CQ79" s="6">
        <f t="shared" si="240"/>
        <v>47.258198952663498</v>
      </c>
      <c r="CR79" s="10">
        <f t="shared" si="148"/>
        <v>257.62160539467465</v>
      </c>
      <c r="CS79" s="1">
        <f t="shared" si="203"/>
        <v>517.32834057606874</v>
      </c>
      <c r="CU79" s="11">
        <f t="shared" si="149"/>
        <v>517.32834057606874</v>
      </c>
      <c r="CV79" s="6">
        <f t="shared" si="241"/>
        <v>80.188996759334117</v>
      </c>
      <c r="CW79" s="10">
        <f t="shared" si="150"/>
        <v>437.13934381673459</v>
      </c>
      <c r="CX79" s="1">
        <f t="shared" si="204"/>
        <v>503.61707023744054</v>
      </c>
      <c r="CZ79" s="11">
        <f t="shared" si="151"/>
        <v>503.61707023744054</v>
      </c>
      <c r="DA79" s="6">
        <f t="shared" si="242"/>
        <v>78.063667589224707</v>
      </c>
      <c r="DB79" s="10">
        <f t="shared" si="152"/>
        <v>425.55340264821587</v>
      </c>
      <c r="DC79" s="1">
        <f t="shared" si="205"/>
        <v>490.26920340786756</v>
      </c>
      <c r="DE79" s="11">
        <f t="shared" si="153"/>
        <v>490.26920340786756</v>
      </c>
      <c r="DF79" s="6">
        <f t="shared" si="243"/>
        <v>75.994668143439924</v>
      </c>
      <c r="DG79" s="10">
        <f t="shared" si="154"/>
        <v>414.27453526442764</v>
      </c>
      <c r="DH79" s="1">
        <f t="shared" si="206"/>
        <v>477.15187706753579</v>
      </c>
      <c r="DJ79" s="11">
        <f t="shared" si="155"/>
        <v>477.15187706753579</v>
      </c>
      <c r="DK79" s="6">
        <f t="shared" si="244"/>
        <v>73.961403856730456</v>
      </c>
      <c r="DL79" s="10">
        <f t="shared" si="156"/>
        <v>403.19047321080535</v>
      </c>
      <c r="DM79" s="1">
        <f t="shared" si="207"/>
        <v>464.50544371773776</v>
      </c>
      <c r="DO79" s="11">
        <f t="shared" si="157"/>
        <v>464.50544371773776</v>
      </c>
      <c r="DP79" s="6">
        <f t="shared" si="245"/>
        <v>72.001130808911668</v>
      </c>
      <c r="DQ79" s="10">
        <f t="shared" si="158"/>
        <v>392.50431290882608</v>
      </c>
      <c r="DR79" s="1">
        <f t="shared" si="208"/>
        <v>426.12088054126434</v>
      </c>
      <c r="DT79" s="11">
        <f t="shared" si="159"/>
        <v>426.12088054126434</v>
      </c>
      <c r="DU79" s="6">
        <f t="shared" si="246"/>
        <v>66.051293209179221</v>
      </c>
      <c r="DV79" s="10">
        <f t="shared" si="160"/>
        <v>360.06958733208512</v>
      </c>
      <c r="DW79" s="1">
        <f t="shared" si="209"/>
        <v>419.16275268290588</v>
      </c>
      <c r="DY79" s="11">
        <f t="shared" si="161"/>
        <v>419.16275268290588</v>
      </c>
      <c r="DZ79" s="6">
        <f t="shared" si="247"/>
        <v>64.972741642366515</v>
      </c>
      <c r="EA79" s="10">
        <f t="shared" si="162"/>
        <v>354.19001104053939</v>
      </c>
      <c r="EB79" s="1">
        <f t="shared" si="210"/>
        <v>412.31824409434665</v>
      </c>
      <c r="ED79" s="11">
        <f t="shared" si="163"/>
        <v>412.31824409434665</v>
      </c>
      <c r="EE79" s="6">
        <f t="shared" si="248"/>
        <v>63.911801744088301</v>
      </c>
      <c r="EF79" s="10">
        <f t="shared" si="164"/>
        <v>348.40644235025837</v>
      </c>
      <c r="EG79" s="1">
        <f t="shared" si="211"/>
        <v>405.58549948653024</v>
      </c>
      <c r="EI79" s="11">
        <f t="shared" si="165"/>
        <v>405.58549948653024</v>
      </c>
      <c r="EJ79" s="6">
        <f t="shared" si="249"/>
        <v>62.868185933409109</v>
      </c>
      <c r="EK79" s="10">
        <f t="shared" si="166"/>
        <v>342.71731355312113</v>
      </c>
      <c r="EL79" s="1">
        <f t="shared" si="212"/>
        <v>398.96269386541456</v>
      </c>
      <c r="EN79" s="11">
        <f t="shared" si="167"/>
        <v>398.96269386541456</v>
      </c>
      <c r="EO79" s="6">
        <f t="shared" si="250"/>
        <v>61.841611325302452</v>
      </c>
      <c r="EP79" s="10">
        <f t="shared" si="168"/>
        <v>337.12108254011213</v>
      </c>
      <c r="EQ79" s="1">
        <f t="shared" si="213"/>
        <v>363.97147888684981</v>
      </c>
      <c r="ES79" s="11">
        <f t="shared" si="169"/>
        <v>363.97147888684981</v>
      </c>
      <c r="ET79" s="6">
        <f t="shared" si="251"/>
        <v>56.417763056335041</v>
      </c>
      <c r="EU79" s="10">
        <f t="shared" si="170"/>
        <v>307.55371583051476</v>
      </c>
      <c r="EV79" s="1">
        <f t="shared" si="214"/>
        <v>365.44362307926576</v>
      </c>
      <c r="EX79" s="11">
        <f t="shared" si="171"/>
        <v>365.44362307926576</v>
      </c>
      <c r="EY79" s="6">
        <f t="shared" si="252"/>
        <v>56.645954239024668</v>
      </c>
      <c r="EZ79" s="10">
        <f t="shared" si="172"/>
        <v>308.7976688402411</v>
      </c>
      <c r="FA79" s="1">
        <f t="shared" si="215"/>
        <v>367.00930549262625</v>
      </c>
      <c r="FC79" s="11">
        <f t="shared" si="173"/>
        <v>367.00930549262625</v>
      </c>
      <c r="FD79" s="6">
        <f t="shared" si="253"/>
        <v>56.888644407190029</v>
      </c>
      <c r="FE79" s="10">
        <f t="shared" si="174"/>
        <v>310.12066108543621</v>
      </c>
      <c r="FF79" s="1">
        <f t="shared" si="216"/>
        <v>368.55930603093447</v>
      </c>
      <c r="FH79" s="11">
        <f t="shared" si="175"/>
        <v>368.55930603093447</v>
      </c>
      <c r="FI79" s="6">
        <f t="shared" si="254"/>
        <v>57.128903790631028</v>
      </c>
      <c r="FJ79" s="10">
        <f t="shared" si="176"/>
        <v>311.43040224030347</v>
      </c>
      <c r="FK79" s="1">
        <f t="shared" si="217"/>
        <v>372.25201796586873</v>
      </c>
      <c r="FM79" s="11">
        <f t="shared" si="177"/>
        <v>372.25201796586873</v>
      </c>
      <c r="FN79" s="6">
        <f t="shared" si="255"/>
        <v>57.701296296817453</v>
      </c>
      <c r="FO79" s="10">
        <f t="shared" si="178"/>
        <v>314.55072166905126</v>
      </c>
      <c r="FP79" s="1">
        <f t="shared" si="218"/>
        <v>241.71272890925547</v>
      </c>
      <c r="FR79" s="11">
        <f t="shared" si="179"/>
        <v>241.71272890925547</v>
      </c>
      <c r="FS79" s="6">
        <f t="shared" si="256"/>
        <v>37.466923257308054</v>
      </c>
      <c r="FT79" s="10">
        <f t="shared" si="180"/>
        <v>204.24580565194742</v>
      </c>
      <c r="FU79" s="1">
        <f t="shared" si="219"/>
        <v>241.76515801689723</v>
      </c>
      <c r="FW79" s="11">
        <f t="shared" si="181"/>
        <v>241.76515801689723</v>
      </c>
      <c r="FX79" s="6">
        <f t="shared" si="257"/>
        <v>37.475050083567176</v>
      </c>
      <c r="FY79" s="10">
        <f t="shared" si="182"/>
        <v>204.29010793333006</v>
      </c>
      <c r="FZ79" s="1">
        <f t="shared" si="220"/>
        <v>241.81723757967816</v>
      </c>
      <c r="GB79" s="11">
        <f t="shared" si="183"/>
        <v>241.81723757967816</v>
      </c>
      <c r="GC79" s="6">
        <f t="shared" si="258"/>
        <v>37.483122728275596</v>
      </c>
      <c r="GD79" s="10">
        <f t="shared" si="184"/>
        <v>204.33411485140257</v>
      </c>
      <c r="GE79" s="1">
        <f t="shared" si="221"/>
        <v>241.868969928014</v>
      </c>
    </row>
    <row r="80" spans="1:187" x14ac:dyDescent="0.3">
      <c r="A80">
        <v>94</v>
      </c>
      <c r="B80">
        <v>165</v>
      </c>
      <c r="D80">
        <f t="shared" si="111"/>
        <v>165</v>
      </c>
      <c r="E80" s="6">
        <f t="shared" si="222"/>
        <v>25.575990000000001</v>
      </c>
      <c r="F80" s="9">
        <f t="shared" si="112"/>
        <v>139.42401000000001</v>
      </c>
      <c r="G80" s="4">
        <f t="shared" si="185"/>
        <v>139.42401000000001</v>
      </c>
      <c r="I80" s="11">
        <f t="shared" si="113"/>
        <v>139.42401000000001</v>
      </c>
      <c r="J80" s="6">
        <f t="shared" si="223"/>
        <v>21.611558094060001</v>
      </c>
      <c r="K80" s="10">
        <f t="shared" si="114"/>
        <v>117.81245190594001</v>
      </c>
      <c r="L80" s="12">
        <f t="shared" si="186"/>
        <v>117.81245190594001</v>
      </c>
      <c r="N80" s="11">
        <f t="shared" si="115"/>
        <v>117.81245190594001</v>
      </c>
      <c r="O80" s="6">
        <f t="shared" si="224"/>
        <v>18.261636920132137</v>
      </c>
      <c r="P80" s="10">
        <f t="shared" si="116"/>
        <v>99.550814985807875</v>
      </c>
      <c r="Q80" s="10">
        <f t="shared" si="187"/>
        <v>99.550814985807875</v>
      </c>
      <c r="S80" s="11">
        <f t="shared" si="117"/>
        <v>99.550814985807875</v>
      </c>
      <c r="T80" s="6">
        <f t="shared" si="225"/>
        <v>15.430973627690136</v>
      </c>
      <c r="U80" s="10">
        <f t="shared" si="118"/>
        <v>84.119841358117739</v>
      </c>
      <c r="V80" s="12">
        <f t="shared" si="188"/>
        <v>84.119841358117739</v>
      </c>
      <c r="X80" s="11">
        <f t="shared" si="119"/>
        <v>84.119841358117739</v>
      </c>
      <c r="Y80" s="6">
        <f t="shared" si="226"/>
        <v>13.039080129556398</v>
      </c>
      <c r="Z80" s="10">
        <f t="shared" si="120"/>
        <v>71.080761228561343</v>
      </c>
      <c r="AA80" s="10">
        <f t="shared" si="189"/>
        <v>210.22673623962385</v>
      </c>
      <c r="AC80" s="11">
        <f t="shared" si="121"/>
        <v>210.22673623962385</v>
      </c>
      <c r="AD80" s="6">
        <f t="shared" si="227"/>
        <v>32.586405477559133</v>
      </c>
      <c r="AE80" s="10">
        <f t="shared" si="122"/>
        <v>177.64033076206471</v>
      </c>
      <c r="AF80" s="1">
        <f t="shared" si="190"/>
        <v>177.64033076206471</v>
      </c>
      <c r="AH80" s="11">
        <f t="shared" si="123"/>
        <v>177.64033076206471</v>
      </c>
      <c r="AI80" s="6">
        <f t="shared" si="228"/>
        <v>27.535317110104604</v>
      </c>
      <c r="AJ80" s="10">
        <f t="shared" si="124"/>
        <v>150.10501365196009</v>
      </c>
      <c r="AK80" s="10">
        <f t="shared" si="191"/>
        <v>150.41260589305017</v>
      </c>
      <c r="AM80" s="11">
        <f t="shared" si="125"/>
        <v>150.41260589305017</v>
      </c>
      <c r="AN80" s="6">
        <f t="shared" si="229"/>
        <v>23.314856389058136</v>
      </c>
      <c r="AO80" s="10">
        <f t="shared" si="126"/>
        <v>127.09774950399203</v>
      </c>
      <c r="AP80" s="4">
        <f t="shared" si="192"/>
        <v>127.09774950399203</v>
      </c>
      <c r="AR80" s="11">
        <f t="shared" si="127"/>
        <v>127.09774950399203</v>
      </c>
      <c r="AS80" s="6">
        <f t="shared" si="230"/>
        <v>19.700913759615791</v>
      </c>
      <c r="AT80" s="10">
        <f t="shared" si="128"/>
        <v>107.39683574437625</v>
      </c>
      <c r="AU80" s="10">
        <f t="shared" si="193"/>
        <v>107.39683574437625</v>
      </c>
      <c r="AW80" s="11">
        <f t="shared" si="129"/>
        <v>107.39683574437625</v>
      </c>
      <c r="AX80" s="6">
        <f t="shared" si="231"/>
        <v>16.647153921392785</v>
      </c>
      <c r="AY80" s="10">
        <f t="shared" si="130"/>
        <v>90.749681822983462</v>
      </c>
      <c r="AZ80" s="1">
        <f t="shared" si="194"/>
        <v>248.11115201075972</v>
      </c>
      <c r="BB80" s="11">
        <f t="shared" si="131"/>
        <v>248.11115201075972</v>
      </c>
      <c r="BC80" s="6">
        <f t="shared" si="232"/>
        <v>38.458717228579822</v>
      </c>
      <c r="BD80" s="10">
        <f t="shared" si="132"/>
        <v>209.65243478217991</v>
      </c>
      <c r="BE80" s="1">
        <f t="shared" si="195"/>
        <v>228.62276535377055</v>
      </c>
      <c r="BG80" s="11">
        <f t="shared" si="133"/>
        <v>228.62276535377055</v>
      </c>
      <c r="BH80" s="6">
        <f t="shared" si="233"/>
        <v>35.437900366426561</v>
      </c>
      <c r="BI80" s="10">
        <f t="shared" si="134"/>
        <v>193.18486498734399</v>
      </c>
      <c r="BJ80" s="1">
        <f t="shared" si="196"/>
        <v>210.66513300352787</v>
      </c>
      <c r="BL80" s="11">
        <f t="shared" si="135"/>
        <v>210.66513300352787</v>
      </c>
      <c r="BM80" s="6">
        <f t="shared" si="234"/>
        <v>32.65435960634484</v>
      </c>
      <c r="BN80" s="10">
        <f t="shared" si="136"/>
        <v>178.01077339718302</v>
      </c>
      <c r="BO80" s="1">
        <f t="shared" si="197"/>
        <v>194.1180188014998</v>
      </c>
      <c r="BQ80" s="11">
        <f t="shared" si="137"/>
        <v>194.1180188014998</v>
      </c>
      <c r="BR80" s="6">
        <f t="shared" si="235"/>
        <v>30.089457622345279</v>
      </c>
      <c r="BS80" s="10">
        <f t="shared" si="138"/>
        <v>164.02856117915451</v>
      </c>
      <c r="BT80" s="1">
        <f t="shared" si="198"/>
        <v>178.8706307786984</v>
      </c>
      <c r="BV80" s="11">
        <f t="shared" si="139"/>
        <v>178.8706307786984</v>
      </c>
      <c r="BW80" s="6">
        <f t="shared" si="236"/>
        <v>27.726020994482926</v>
      </c>
      <c r="BX80" s="10">
        <f t="shared" si="140"/>
        <v>151.14460978421548</v>
      </c>
      <c r="BY80" s="1">
        <f t="shared" si="199"/>
        <v>309.62110396400215</v>
      </c>
      <c r="CA80" s="11">
        <f t="shared" si="141"/>
        <v>309.62110396400215</v>
      </c>
      <c r="CB80" s="6">
        <f t="shared" si="237"/>
        <v>47.993128841044118</v>
      </c>
      <c r="CC80" s="10">
        <f t="shared" si="142"/>
        <v>261.62797512295805</v>
      </c>
      <c r="CD80" s="1">
        <f t="shared" si="200"/>
        <v>295.71168548952346</v>
      </c>
      <c r="CF80" s="11">
        <f t="shared" si="143"/>
        <v>295.71168548952346</v>
      </c>
      <c r="CG80" s="6">
        <f t="shared" si="238"/>
        <v>45.837085520989078</v>
      </c>
      <c r="CH80" s="10">
        <f t="shared" si="144"/>
        <v>249.87459996853437</v>
      </c>
      <c r="CI80" s="1">
        <f t="shared" si="201"/>
        <v>282.427133730592</v>
      </c>
      <c r="CK80" s="11">
        <f t="shared" si="145"/>
        <v>282.427133730592</v>
      </c>
      <c r="CL80" s="6">
        <f t="shared" si="239"/>
        <v>43.777900291044148</v>
      </c>
      <c r="CM80" s="10">
        <f t="shared" si="146"/>
        <v>238.64923343954786</v>
      </c>
      <c r="CN80" s="1">
        <f t="shared" si="202"/>
        <v>269.739377174879</v>
      </c>
      <c r="CP80" s="11">
        <f t="shared" si="147"/>
        <v>269.739377174879</v>
      </c>
      <c r="CQ80" s="6">
        <f t="shared" si="240"/>
        <v>41.811221898369297</v>
      </c>
      <c r="CR80" s="10">
        <f t="shared" si="148"/>
        <v>227.9281552765097</v>
      </c>
      <c r="CS80" s="1">
        <f t="shared" si="203"/>
        <v>257.62160539467465</v>
      </c>
      <c r="CU80" s="11">
        <f t="shared" si="149"/>
        <v>257.62160539467465</v>
      </c>
      <c r="CV80" s="6">
        <f t="shared" si="241"/>
        <v>39.93289456580694</v>
      </c>
      <c r="CW80" s="10">
        <f t="shared" si="150"/>
        <v>217.6887108288677</v>
      </c>
      <c r="CX80" s="1">
        <f t="shared" si="204"/>
        <v>437.13934381673459</v>
      </c>
      <c r="CZ80" s="11">
        <f t="shared" si="151"/>
        <v>437.13934381673459</v>
      </c>
      <c r="DA80" s="6">
        <f t="shared" si="242"/>
        <v>67.759221127656758</v>
      </c>
      <c r="DB80" s="10">
        <f t="shared" si="152"/>
        <v>369.38012268907784</v>
      </c>
      <c r="DC80" s="1">
        <f t="shared" si="205"/>
        <v>425.55340264821587</v>
      </c>
      <c r="DE80" s="11">
        <f t="shared" si="153"/>
        <v>425.55340264821587</v>
      </c>
      <c r="DF80" s="6">
        <f t="shared" si="243"/>
        <v>65.963330730889354</v>
      </c>
      <c r="DG80" s="10">
        <f t="shared" si="154"/>
        <v>359.5900719173265</v>
      </c>
      <c r="DH80" s="1">
        <f t="shared" si="206"/>
        <v>414.27453526442764</v>
      </c>
      <c r="DJ80" s="11">
        <f t="shared" si="155"/>
        <v>414.27453526442764</v>
      </c>
      <c r="DK80" s="6">
        <f t="shared" si="244"/>
        <v>64.215038613197876</v>
      </c>
      <c r="DL80" s="10">
        <f t="shared" si="156"/>
        <v>350.05949665122978</v>
      </c>
      <c r="DM80" s="1">
        <f t="shared" si="207"/>
        <v>403.19047321080535</v>
      </c>
      <c r="DO80" s="11">
        <f t="shared" si="157"/>
        <v>403.19047321080535</v>
      </c>
      <c r="DP80" s="6">
        <f t="shared" si="245"/>
        <v>62.496942490514094</v>
      </c>
      <c r="DQ80" s="10">
        <f t="shared" si="158"/>
        <v>340.69353072029128</v>
      </c>
      <c r="DR80" s="1">
        <f t="shared" si="208"/>
        <v>392.50431290882608</v>
      </c>
      <c r="DT80" s="11">
        <f t="shared" si="159"/>
        <v>392.50431290882608</v>
      </c>
      <c r="DU80" s="6">
        <f t="shared" si="246"/>
        <v>60.8405235267455</v>
      </c>
      <c r="DV80" s="10">
        <f t="shared" si="160"/>
        <v>331.66378938208061</v>
      </c>
      <c r="DW80" s="1">
        <f t="shared" si="209"/>
        <v>360.06958733208512</v>
      </c>
      <c r="DY80" s="11">
        <f t="shared" si="161"/>
        <v>360.06958733208512</v>
      </c>
      <c r="DZ80" s="6">
        <f t="shared" si="247"/>
        <v>55.812946453997185</v>
      </c>
      <c r="EA80" s="10">
        <f t="shared" si="162"/>
        <v>304.25664087808792</v>
      </c>
      <c r="EB80" s="1">
        <f t="shared" si="210"/>
        <v>354.19001104053939</v>
      </c>
      <c r="ED80" s="11">
        <f t="shared" si="163"/>
        <v>354.19001104053939</v>
      </c>
      <c r="EE80" s="6">
        <f t="shared" si="248"/>
        <v>54.901576851349851</v>
      </c>
      <c r="EF80" s="10">
        <f t="shared" si="164"/>
        <v>299.28843418918956</v>
      </c>
      <c r="EG80" s="1">
        <f t="shared" si="211"/>
        <v>348.40644235025837</v>
      </c>
      <c r="EI80" s="11">
        <f t="shared" si="165"/>
        <v>348.40644235025837</v>
      </c>
      <c r="EJ80" s="6">
        <f t="shared" si="249"/>
        <v>54.005089002944153</v>
      </c>
      <c r="EK80" s="10">
        <f t="shared" si="166"/>
        <v>294.40135334731423</v>
      </c>
      <c r="EL80" s="1">
        <f t="shared" si="212"/>
        <v>342.71731355312113</v>
      </c>
      <c r="EN80" s="11">
        <f t="shared" si="167"/>
        <v>342.71731355312113</v>
      </c>
      <c r="EO80" s="6">
        <f t="shared" si="250"/>
        <v>53.123239904615097</v>
      </c>
      <c r="EP80" s="10">
        <f t="shared" si="168"/>
        <v>289.59407364850603</v>
      </c>
      <c r="EQ80" s="1">
        <f t="shared" si="213"/>
        <v>337.12108254011213</v>
      </c>
      <c r="ES80" s="11">
        <f t="shared" si="169"/>
        <v>337.12108254011213</v>
      </c>
      <c r="ET80" s="6">
        <f t="shared" si="251"/>
        <v>52.255790520212621</v>
      </c>
      <c r="EU80" s="10">
        <f t="shared" si="170"/>
        <v>284.86529201989953</v>
      </c>
      <c r="EV80" s="1">
        <f t="shared" si="214"/>
        <v>307.55371583051476</v>
      </c>
      <c r="EX80" s="11">
        <f t="shared" si="171"/>
        <v>307.55371583051476</v>
      </c>
      <c r="EY80" s="6">
        <f t="shared" si="252"/>
        <v>47.672671276024772</v>
      </c>
      <c r="EZ80" s="10">
        <f t="shared" si="172"/>
        <v>259.88104455449002</v>
      </c>
      <c r="FA80" s="1">
        <f t="shared" si="215"/>
        <v>308.7976688402411</v>
      </c>
      <c r="FC80" s="11">
        <f t="shared" si="173"/>
        <v>308.7976688402411</v>
      </c>
      <c r="FD80" s="6">
        <f t="shared" si="253"/>
        <v>47.86549145625041</v>
      </c>
      <c r="FE80" s="10">
        <f t="shared" si="174"/>
        <v>260.93217738399068</v>
      </c>
      <c r="FF80" s="1">
        <f t="shared" si="216"/>
        <v>310.12066108543621</v>
      </c>
      <c r="FH80" s="11">
        <f t="shared" si="175"/>
        <v>310.12066108543621</v>
      </c>
      <c r="FI80" s="6">
        <f t="shared" si="254"/>
        <v>48.070563192209129</v>
      </c>
      <c r="FJ80" s="10">
        <f t="shared" si="176"/>
        <v>262.05009789322708</v>
      </c>
      <c r="FK80" s="1">
        <f t="shared" si="217"/>
        <v>311.43040224030347</v>
      </c>
      <c r="FM80" s="11">
        <f t="shared" si="177"/>
        <v>311.43040224030347</v>
      </c>
      <c r="FN80" s="6">
        <f t="shared" si="255"/>
        <v>48.273580929660483</v>
      </c>
      <c r="FO80" s="10">
        <f t="shared" si="178"/>
        <v>263.15682131064295</v>
      </c>
      <c r="FP80" s="1">
        <f t="shared" si="218"/>
        <v>314.55072166905126</v>
      </c>
      <c r="FR80" s="11">
        <f t="shared" si="179"/>
        <v>314.55072166905126</v>
      </c>
      <c r="FS80" s="6">
        <f t="shared" si="256"/>
        <v>48.757249163032959</v>
      </c>
      <c r="FT80" s="10">
        <f t="shared" si="180"/>
        <v>265.7934725060183</v>
      </c>
      <c r="FU80" s="1">
        <f t="shared" si="219"/>
        <v>204.24580565194742</v>
      </c>
      <c r="FW80" s="11">
        <f t="shared" si="181"/>
        <v>204.24580565194742</v>
      </c>
      <c r="FX80" s="6">
        <f t="shared" si="257"/>
        <v>31.659325350885762</v>
      </c>
      <c r="FY80" s="10">
        <f t="shared" si="182"/>
        <v>172.58648030106167</v>
      </c>
      <c r="FZ80" s="1">
        <f t="shared" si="220"/>
        <v>204.29010793333006</v>
      </c>
      <c r="GB80" s="11">
        <f t="shared" si="183"/>
        <v>204.29010793333006</v>
      </c>
      <c r="GC80" s="6">
        <f t="shared" si="258"/>
        <v>31.66619247031376</v>
      </c>
      <c r="GD80" s="10">
        <f t="shared" si="184"/>
        <v>172.62391546301632</v>
      </c>
      <c r="GE80" s="1">
        <f t="shared" si="221"/>
        <v>204.33411485140257</v>
      </c>
    </row>
    <row r="81" spans="1:187" x14ac:dyDescent="0.3">
      <c r="A81">
        <v>95</v>
      </c>
      <c r="B81">
        <v>49</v>
      </c>
      <c r="D81">
        <f t="shared" si="111"/>
        <v>49</v>
      </c>
      <c r="E81" s="7">
        <f t="shared" si="222"/>
        <v>7.595294</v>
      </c>
      <c r="F81" s="9">
        <f t="shared" si="112"/>
        <v>41.404705999999997</v>
      </c>
      <c r="G81" s="4">
        <f t="shared" si="185"/>
        <v>139.42401000000001</v>
      </c>
      <c r="I81" s="11">
        <f t="shared" si="113"/>
        <v>139.42401000000001</v>
      </c>
      <c r="J81" s="7">
        <f t="shared" si="223"/>
        <v>21.611558094060001</v>
      </c>
      <c r="K81" s="10">
        <f t="shared" si="114"/>
        <v>117.81245190594001</v>
      </c>
      <c r="L81" s="12">
        <f t="shared" si="186"/>
        <v>117.81245190594001</v>
      </c>
      <c r="N81" s="11">
        <f t="shared" si="115"/>
        <v>117.81245190594001</v>
      </c>
      <c r="O81" s="7">
        <f t="shared" si="224"/>
        <v>18.261636920132137</v>
      </c>
      <c r="P81" s="10">
        <f t="shared" si="116"/>
        <v>99.550814985807875</v>
      </c>
      <c r="Q81" s="10">
        <f t="shared" si="187"/>
        <v>99.550814985807875</v>
      </c>
      <c r="S81" s="11">
        <f t="shared" si="117"/>
        <v>99.550814985807875</v>
      </c>
      <c r="T81" s="7">
        <f t="shared" si="225"/>
        <v>15.430973627690136</v>
      </c>
      <c r="U81" s="10">
        <f t="shared" si="118"/>
        <v>84.119841358117739</v>
      </c>
      <c r="V81" s="12">
        <f t="shared" si="188"/>
        <v>84.119841358117739</v>
      </c>
      <c r="X81" s="11">
        <f t="shared" si="119"/>
        <v>84.119841358117739</v>
      </c>
      <c r="Y81" s="7">
        <f t="shared" si="226"/>
        <v>13.039080129556398</v>
      </c>
      <c r="Z81" s="10">
        <f t="shared" si="120"/>
        <v>71.080761228561343</v>
      </c>
      <c r="AA81" s="10">
        <f t="shared" si="189"/>
        <v>71.080761228561343</v>
      </c>
      <c r="AC81" s="11">
        <f t="shared" si="121"/>
        <v>71.080761228561343</v>
      </c>
      <c r="AD81" s="7">
        <f t="shared" si="227"/>
        <v>11.01794447499438</v>
      </c>
      <c r="AE81" s="10">
        <f t="shared" si="122"/>
        <v>60.062816753566963</v>
      </c>
      <c r="AF81" s="1">
        <f t="shared" si="190"/>
        <v>177.64033076206471</v>
      </c>
      <c r="AH81" s="11">
        <f t="shared" si="123"/>
        <v>177.64033076206471</v>
      </c>
      <c r="AI81" s="7">
        <f t="shared" si="228"/>
        <v>27.535317110104604</v>
      </c>
      <c r="AJ81" s="10">
        <f t="shared" si="124"/>
        <v>150.10501365196009</v>
      </c>
      <c r="AK81" s="10">
        <f t="shared" si="191"/>
        <v>150.10501365196009</v>
      </c>
      <c r="AM81" s="11">
        <f t="shared" si="125"/>
        <v>150.10501365196009</v>
      </c>
      <c r="AN81" s="7">
        <f t="shared" si="229"/>
        <v>23.267177746135726</v>
      </c>
      <c r="AO81" s="10">
        <f t="shared" si="126"/>
        <v>126.83783590582436</v>
      </c>
      <c r="AP81" s="4">
        <f t="shared" si="192"/>
        <v>127.09774950399203</v>
      </c>
      <c r="AR81" s="11">
        <f t="shared" si="127"/>
        <v>127.09774950399203</v>
      </c>
      <c r="AS81" s="7">
        <f t="shared" si="230"/>
        <v>19.700913759615791</v>
      </c>
      <c r="AT81" s="10">
        <f t="shared" si="128"/>
        <v>107.39683574437625</v>
      </c>
      <c r="AU81" s="10">
        <f t="shared" si="193"/>
        <v>107.39683574437625</v>
      </c>
      <c r="AW81" s="11">
        <f t="shared" si="129"/>
        <v>107.39683574437625</v>
      </c>
      <c r="AX81" s="7">
        <f t="shared" si="231"/>
        <v>16.647153921392785</v>
      </c>
      <c r="AY81" s="10">
        <f t="shared" si="130"/>
        <v>90.749681822983462</v>
      </c>
      <c r="AZ81" s="1">
        <f t="shared" si="194"/>
        <v>90.749681822983462</v>
      </c>
      <c r="BB81" s="11">
        <f t="shared" si="131"/>
        <v>90.749681822983462</v>
      </c>
      <c r="BC81" s="7">
        <f t="shared" si="232"/>
        <v>14.066745180653374</v>
      </c>
      <c r="BD81" s="10">
        <f t="shared" si="132"/>
        <v>76.682936642330091</v>
      </c>
      <c r="BE81" s="1">
        <f t="shared" si="195"/>
        <v>209.65243478217991</v>
      </c>
      <c r="BG81" s="11">
        <f t="shared" si="133"/>
        <v>209.65243478217991</v>
      </c>
      <c r="BH81" s="7">
        <f t="shared" si="233"/>
        <v>32.497385305846578</v>
      </c>
      <c r="BI81" s="10">
        <f t="shared" si="134"/>
        <v>177.15504947633332</v>
      </c>
      <c r="BJ81" s="1">
        <f t="shared" si="196"/>
        <v>193.18486498734399</v>
      </c>
      <c r="BL81" s="11">
        <f t="shared" si="135"/>
        <v>193.18486498734399</v>
      </c>
      <c r="BM81" s="7">
        <f t="shared" si="234"/>
        <v>29.944813182228241</v>
      </c>
      <c r="BN81" s="10">
        <f t="shared" si="136"/>
        <v>163.24005180511574</v>
      </c>
      <c r="BO81" s="1">
        <f t="shared" si="197"/>
        <v>178.01077339718302</v>
      </c>
      <c r="BQ81" s="11">
        <f t="shared" si="137"/>
        <v>178.01077339718302</v>
      </c>
      <c r="BR81" s="7">
        <f t="shared" si="235"/>
        <v>27.592737941203751</v>
      </c>
      <c r="BS81" s="10">
        <f t="shared" si="138"/>
        <v>150.41803545597926</v>
      </c>
      <c r="BT81" s="1">
        <f t="shared" si="198"/>
        <v>164.02856117915451</v>
      </c>
      <c r="BV81" s="11">
        <f t="shared" si="139"/>
        <v>164.02856117915451</v>
      </c>
      <c r="BW81" s="7">
        <f t="shared" si="236"/>
        <v>25.425411154136025</v>
      </c>
      <c r="BX81" s="10">
        <f t="shared" si="140"/>
        <v>138.60315002501849</v>
      </c>
      <c r="BY81" s="1">
        <f t="shared" si="199"/>
        <v>151.14460978421548</v>
      </c>
      <c r="CA81" s="11">
        <f t="shared" si="141"/>
        <v>151.14460978421548</v>
      </c>
      <c r="CB81" s="7">
        <f t="shared" si="237"/>
        <v>23.428321384212104</v>
      </c>
      <c r="CC81" s="10">
        <f t="shared" si="142"/>
        <v>127.71628840000338</v>
      </c>
      <c r="CD81" s="1">
        <f t="shared" si="200"/>
        <v>261.62797512295805</v>
      </c>
      <c r="CF81" s="11">
        <f t="shared" si="143"/>
        <v>261.62797512295805</v>
      </c>
      <c r="CG81" s="7">
        <f t="shared" si="238"/>
        <v>40.55390591190924</v>
      </c>
      <c r="CH81" s="10">
        <f t="shared" si="144"/>
        <v>221.07406921104882</v>
      </c>
      <c r="CI81" s="1">
        <f t="shared" si="201"/>
        <v>249.87459996853437</v>
      </c>
      <c r="CK81" s="11">
        <f t="shared" si="145"/>
        <v>249.87459996853437</v>
      </c>
      <c r="CL81" s="7">
        <f t="shared" si="239"/>
        <v>38.732062242722641</v>
      </c>
      <c r="CM81" s="10">
        <f t="shared" si="146"/>
        <v>211.14253772581174</v>
      </c>
      <c r="CN81" s="1">
        <f t="shared" si="202"/>
        <v>238.64923343954786</v>
      </c>
      <c r="CP81" s="11">
        <f t="shared" si="147"/>
        <v>238.64923343954786</v>
      </c>
      <c r="CQ81" s="7">
        <f t="shared" si="240"/>
        <v>36.992063078530556</v>
      </c>
      <c r="CR81" s="10">
        <f t="shared" si="148"/>
        <v>201.65717036101731</v>
      </c>
      <c r="CS81" s="1">
        <f t="shared" si="203"/>
        <v>227.9281552765097</v>
      </c>
      <c r="CU81" s="11">
        <f t="shared" si="149"/>
        <v>227.9281552765097</v>
      </c>
      <c r="CV81" s="7">
        <f t="shared" si="241"/>
        <v>35.330231636790664</v>
      </c>
      <c r="CW81" s="10">
        <f t="shared" si="150"/>
        <v>192.59792363971903</v>
      </c>
      <c r="CX81" s="1">
        <f t="shared" si="204"/>
        <v>217.6887108288677</v>
      </c>
      <c r="CZ81" s="11">
        <f t="shared" si="151"/>
        <v>217.6887108288677</v>
      </c>
      <c r="DA81" s="7">
        <f t="shared" si="242"/>
        <v>33.743056310739469</v>
      </c>
      <c r="DB81" s="10">
        <f t="shared" si="152"/>
        <v>183.94565451812824</v>
      </c>
      <c r="DC81" s="1">
        <f t="shared" si="205"/>
        <v>369.38012268907784</v>
      </c>
      <c r="DE81" s="11">
        <f t="shared" si="153"/>
        <v>369.38012268907784</v>
      </c>
      <c r="DF81" s="7">
        <f t="shared" si="243"/>
        <v>57.256135297543203</v>
      </c>
      <c r="DG81" s="10">
        <f t="shared" si="154"/>
        <v>312.12398739153463</v>
      </c>
      <c r="DH81" s="1">
        <f t="shared" si="206"/>
        <v>359.5900719173265</v>
      </c>
      <c r="DJ81" s="11">
        <f t="shared" si="155"/>
        <v>359.5900719173265</v>
      </c>
      <c r="DK81" s="7">
        <f t="shared" si="244"/>
        <v>55.738618687617112</v>
      </c>
      <c r="DL81" s="10">
        <f t="shared" si="156"/>
        <v>303.85145322970936</v>
      </c>
      <c r="DM81" s="1">
        <f t="shared" si="207"/>
        <v>350.05949665122978</v>
      </c>
      <c r="DO81" s="11">
        <f t="shared" si="157"/>
        <v>350.05949665122978</v>
      </c>
      <c r="DP81" s="7">
        <f t="shared" si="245"/>
        <v>54.261322337920525</v>
      </c>
      <c r="DQ81" s="10">
        <f t="shared" si="158"/>
        <v>295.79817431330923</v>
      </c>
      <c r="DR81" s="1">
        <f t="shared" si="208"/>
        <v>340.69353072029128</v>
      </c>
      <c r="DT81" s="11">
        <f t="shared" si="159"/>
        <v>340.69353072029128</v>
      </c>
      <c r="DU81" s="7">
        <f t="shared" si="246"/>
        <v>52.809541422829469</v>
      </c>
      <c r="DV81" s="10">
        <f t="shared" si="160"/>
        <v>287.88398929746182</v>
      </c>
      <c r="DW81" s="1">
        <f t="shared" si="209"/>
        <v>331.66378938208061</v>
      </c>
      <c r="DY81" s="11">
        <f t="shared" si="161"/>
        <v>331.66378938208061</v>
      </c>
      <c r="DZ81" s="7">
        <f t="shared" si="247"/>
        <v>51.409877336958786</v>
      </c>
      <c r="EA81" s="10">
        <f t="shared" si="162"/>
        <v>280.25391204512181</v>
      </c>
      <c r="EB81" s="1">
        <f t="shared" si="210"/>
        <v>304.25664087808792</v>
      </c>
      <c r="ED81" s="11">
        <f t="shared" si="163"/>
        <v>304.25664087808792</v>
      </c>
      <c r="EE81" s="7">
        <f t="shared" si="248"/>
        <v>47.161604875948896</v>
      </c>
      <c r="EF81" s="10">
        <f t="shared" si="164"/>
        <v>257.09503600213901</v>
      </c>
      <c r="EG81" s="1">
        <f t="shared" si="211"/>
        <v>299.28843418918956</v>
      </c>
      <c r="EI81" s="11">
        <f t="shared" si="165"/>
        <v>299.28843418918956</v>
      </c>
      <c r="EJ81" s="7">
        <f t="shared" si="249"/>
        <v>46.391503029929517</v>
      </c>
      <c r="EK81" s="10">
        <f t="shared" si="166"/>
        <v>252.89693115926005</v>
      </c>
      <c r="EL81" s="1">
        <f t="shared" si="212"/>
        <v>294.40135334731423</v>
      </c>
      <c r="EN81" s="11">
        <f t="shared" si="167"/>
        <v>294.40135334731423</v>
      </c>
      <c r="EO81" s="7">
        <f t="shared" si="250"/>
        <v>45.633976176953787</v>
      </c>
      <c r="EP81" s="10">
        <f t="shared" si="168"/>
        <v>248.76737717036045</v>
      </c>
      <c r="EQ81" s="1">
        <f t="shared" si="213"/>
        <v>289.59407364850603</v>
      </c>
      <c r="ES81" s="11">
        <f t="shared" si="169"/>
        <v>289.59407364850603</v>
      </c>
      <c r="ET81" s="7">
        <f t="shared" si="251"/>
        <v>44.888818979960327</v>
      </c>
      <c r="EU81" s="10">
        <f t="shared" si="170"/>
        <v>244.70525466854571</v>
      </c>
      <c r="EV81" s="1">
        <f t="shared" si="214"/>
        <v>284.86529201989953</v>
      </c>
      <c r="EX81" s="11">
        <f t="shared" si="171"/>
        <v>284.86529201989953</v>
      </c>
      <c r="EY81" s="7">
        <f t="shared" si="252"/>
        <v>44.15582945483655</v>
      </c>
      <c r="EZ81" s="10">
        <f t="shared" si="172"/>
        <v>240.70946256506298</v>
      </c>
      <c r="FA81" s="1">
        <f t="shared" si="215"/>
        <v>259.88104455449002</v>
      </c>
      <c r="FC81" s="11">
        <f t="shared" si="173"/>
        <v>259.88104455449002</v>
      </c>
      <c r="FD81" s="7">
        <f t="shared" si="253"/>
        <v>40.283121192213279</v>
      </c>
      <c r="FE81" s="10">
        <f t="shared" si="174"/>
        <v>219.59792336227673</v>
      </c>
      <c r="FF81" s="1">
        <f t="shared" si="216"/>
        <v>260.93217738399068</v>
      </c>
      <c r="FH81" s="11">
        <f t="shared" si="175"/>
        <v>260.93217738399068</v>
      </c>
      <c r="FI81" s="7">
        <f t="shared" si="254"/>
        <v>40.446053087582861</v>
      </c>
      <c r="FJ81" s="10">
        <f t="shared" si="176"/>
        <v>220.48612429640781</v>
      </c>
      <c r="FK81" s="1">
        <f t="shared" si="217"/>
        <v>262.05009789322708</v>
      </c>
      <c r="FM81" s="11">
        <f t="shared" si="177"/>
        <v>262.05009789322708</v>
      </c>
      <c r="FN81" s="7">
        <f t="shared" si="255"/>
        <v>40.619337474037557</v>
      </c>
      <c r="FO81" s="10">
        <f t="shared" si="178"/>
        <v>221.43076041918951</v>
      </c>
      <c r="FP81" s="1">
        <f t="shared" si="218"/>
        <v>263.15682131064295</v>
      </c>
      <c r="FR81" s="11">
        <f t="shared" si="179"/>
        <v>263.15682131064295</v>
      </c>
      <c r="FS81" s="7">
        <f t="shared" si="256"/>
        <v>40.79088624407752</v>
      </c>
      <c r="FT81" s="10">
        <f t="shared" si="180"/>
        <v>222.36593506656544</v>
      </c>
      <c r="FU81" s="1">
        <f t="shared" si="219"/>
        <v>265.7934725060183</v>
      </c>
      <c r="FW81" s="11">
        <f t="shared" si="181"/>
        <v>265.7934725060183</v>
      </c>
      <c r="FX81" s="7">
        <f t="shared" si="257"/>
        <v>41.199582999267875</v>
      </c>
      <c r="FY81" s="10">
        <f t="shared" si="182"/>
        <v>224.59388950675043</v>
      </c>
      <c r="FZ81" s="1">
        <f t="shared" si="220"/>
        <v>172.58648030106167</v>
      </c>
      <c r="GB81" s="11">
        <f t="shared" si="183"/>
        <v>172.58648030106167</v>
      </c>
      <c r="GC81" s="7">
        <f t="shared" si="258"/>
        <v>26.751939965546367</v>
      </c>
      <c r="GD81" s="10">
        <f t="shared" si="184"/>
        <v>145.8345403355153</v>
      </c>
      <c r="GE81" s="1">
        <f t="shared" si="221"/>
        <v>172.62391546301632</v>
      </c>
    </row>
    <row r="82" spans="1:187" x14ac:dyDescent="0.3">
      <c r="A82">
        <v>96</v>
      </c>
      <c r="B82">
        <v>48</v>
      </c>
      <c r="D82">
        <f t="shared" si="111"/>
        <v>48</v>
      </c>
      <c r="E82" s="7">
        <f t="shared" si="222"/>
        <v>7.4402880000000007</v>
      </c>
      <c r="F82" s="9">
        <f t="shared" si="112"/>
        <v>40.559711999999998</v>
      </c>
      <c r="G82" s="4">
        <f t="shared" si="185"/>
        <v>41.404705999999997</v>
      </c>
      <c r="I82" s="11">
        <f t="shared" si="113"/>
        <v>41.404705999999997</v>
      </c>
      <c r="J82" s="7">
        <f t="shared" si="223"/>
        <v>6.4179778582360001</v>
      </c>
      <c r="K82" s="10">
        <f t="shared" si="114"/>
        <v>34.986728141763997</v>
      </c>
      <c r="L82" s="12">
        <f t="shared" si="186"/>
        <v>117.81245190594001</v>
      </c>
      <c r="N82" s="11">
        <f t="shared" si="115"/>
        <v>117.81245190594001</v>
      </c>
      <c r="O82" s="7">
        <f t="shared" si="224"/>
        <v>18.261636920132137</v>
      </c>
      <c r="P82" s="10">
        <f t="shared" si="116"/>
        <v>99.550814985807875</v>
      </c>
      <c r="Q82" s="10">
        <f t="shared" si="187"/>
        <v>99.550814985807875</v>
      </c>
      <c r="S82" s="11">
        <f t="shared" si="117"/>
        <v>99.550814985807875</v>
      </c>
      <c r="T82" s="7">
        <f t="shared" si="225"/>
        <v>15.430973627690136</v>
      </c>
      <c r="U82" s="10">
        <f t="shared" si="118"/>
        <v>84.119841358117739</v>
      </c>
      <c r="V82" s="12">
        <f t="shared" si="188"/>
        <v>84.119841358117739</v>
      </c>
      <c r="X82" s="11">
        <f t="shared" si="119"/>
        <v>84.119841358117739</v>
      </c>
      <c r="Y82" s="7">
        <f t="shared" si="226"/>
        <v>13.039080129556398</v>
      </c>
      <c r="Z82" s="10">
        <f t="shared" si="120"/>
        <v>71.080761228561343</v>
      </c>
      <c r="AA82" s="10">
        <f t="shared" si="189"/>
        <v>71.080761228561343</v>
      </c>
      <c r="AC82" s="11">
        <f t="shared" si="121"/>
        <v>71.080761228561343</v>
      </c>
      <c r="AD82" s="7">
        <f t="shared" si="227"/>
        <v>11.01794447499438</v>
      </c>
      <c r="AE82" s="10">
        <f t="shared" si="122"/>
        <v>60.062816753566963</v>
      </c>
      <c r="AF82" s="1">
        <f t="shared" si="190"/>
        <v>60.062816753566963</v>
      </c>
      <c r="AH82" s="11">
        <f t="shared" si="123"/>
        <v>60.062816753566963</v>
      </c>
      <c r="AI82" s="7">
        <f t="shared" si="228"/>
        <v>9.3100969737034003</v>
      </c>
      <c r="AJ82" s="10">
        <f t="shared" si="124"/>
        <v>50.752719779863561</v>
      </c>
      <c r="AK82" s="10">
        <f t="shared" si="191"/>
        <v>150.10501365196009</v>
      </c>
      <c r="AM82" s="11">
        <f t="shared" si="125"/>
        <v>150.10501365196009</v>
      </c>
      <c r="AN82" s="7">
        <f t="shared" si="229"/>
        <v>23.267177746135726</v>
      </c>
      <c r="AO82" s="10">
        <f t="shared" si="126"/>
        <v>126.83783590582436</v>
      </c>
      <c r="AP82" s="4">
        <f t="shared" si="192"/>
        <v>126.83783590582436</v>
      </c>
      <c r="AR82" s="11">
        <f t="shared" si="127"/>
        <v>126.83783590582436</v>
      </c>
      <c r="AS82" s="7">
        <f t="shared" si="230"/>
        <v>19.660625592418214</v>
      </c>
      <c r="AT82" s="10">
        <f t="shared" si="128"/>
        <v>107.17721031340615</v>
      </c>
      <c r="AU82" s="10">
        <f t="shared" si="193"/>
        <v>107.39683574437625</v>
      </c>
      <c r="AW82" s="11">
        <f t="shared" si="129"/>
        <v>107.39683574437625</v>
      </c>
      <c r="AX82" s="7">
        <f t="shared" si="231"/>
        <v>16.647153921392785</v>
      </c>
      <c r="AY82" s="10">
        <f t="shared" si="130"/>
        <v>90.749681822983462</v>
      </c>
      <c r="AZ82" s="1">
        <f t="shared" si="194"/>
        <v>90.749681822983462</v>
      </c>
      <c r="BB82" s="11">
        <f t="shared" si="131"/>
        <v>90.749681822983462</v>
      </c>
      <c r="BC82" s="7">
        <f t="shared" si="232"/>
        <v>14.066745180653374</v>
      </c>
      <c r="BD82" s="10">
        <f t="shared" si="132"/>
        <v>76.682936642330091</v>
      </c>
      <c r="BE82" s="1">
        <f t="shared" si="195"/>
        <v>76.682936642330091</v>
      </c>
      <c r="BG82" s="11">
        <f t="shared" si="133"/>
        <v>76.682936642330091</v>
      </c>
      <c r="BH82" s="7">
        <f t="shared" si="233"/>
        <v>11.886315277181019</v>
      </c>
      <c r="BI82" s="10">
        <f t="shared" si="134"/>
        <v>64.796621365149065</v>
      </c>
      <c r="BJ82" s="1">
        <f t="shared" si="196"/>
        <v>177.15504947633332</v>
      </c>
      <c r="BL82" s="11">
        <f t="shared" si="135"/>
        <v>177.15504947633332</v>
      </c>
      <c r="BM82" s="7">
        <f t="shared" si="234"/>
        <v>27.460095599128522</v>
      </c>
      <c r="BN82" s="10">
        <f t="shared" si="136"/>
        <v>149.6949538772048</v>
      </c>
      <c r="BO82" s="1">
        <f t="shared" si="197"/>
        <v>163.24005180511574</v>
      </c>
      <c r="BQ82" s="11">
        <f t="shared" si="137"/>
        <v>163.24005180511574</v>
      </c>
      <c r="BR82" s="7">
        <f t="shared" si="235"/>
        <v>25.303187470103772</v>
      </c>
      <c r="BS82" s="10">
        <f t="shared" si="138"/>
        <v>137.93686433501196</v>
      </c>
      <c r="BT82" s="1">
        <f t="shared" si="198"/>
        <v>150.41803545597926</v>
      </c>
      <c r="BV82" s="11">
        <f t="shared" si="139"/>
        <v>150.41803545597926</v>
      </c>
      <c r="BW82" s="7">
        <f t="shared" si="236"/>
        <v>23.315698003889523</v>
      </c>
      <c r="BX82" s="10">
        <f t="shared" si="140"/>
        <v>127.10233745208974</v>
      </c>
      <c r="BY82" s="1">
        <f t="shared" si="199"/>
        <v>138.60315002501849</v>
      </c>
      <c r="CA82" s="11">
        <f t="shared" si="141"/>
        <v>138.60315002501849</v>
      </c>
      <c r="CB82" s="7">
        <f t="shared" si="237"/>
        <v>21.484319872778016</v>
      </c>
      <c r="CC82" s="10">
        <f t="shared" si="142"/>
        <v>117.11883015224048</v>
      </c>
      <c r="CD82" s="1">
        <f t="shared" si="200"/>
        <v>127.71628840000338</v>
      </c>
      <c r="CF82" s="11">
        <f t="shared" si="143"/>
        <v>127.71628840000338</v>
      </c>
      <c r="CG82" s="7">
        <f t="shared" si="238"/>
        <v>19.796790999730923</v>
      </c>
      <c r="CH82" s="10">
        <f t="shared" si="144"/>
        <v>107.91949740027246</v>
      </c>
      <c r="CI82" s="1">
        <f t="shared" si="201"/>
        <v>221.07406921104882</v>
      </c>
      <c r="CK82" s="11">
        <f t="shared" si="145"/>
        <v>221.07406921104882</v>
      </c>
      <c r="CL82" s="7">
        <f t="shared" si="239"/>
        <v>34.267807172127831</v>
      </c>
      <c r="CM82" s="10">
        <f t="shared" si="146"/>
        <v>186.80626203892098</v>
      </c>
      <c r="CN82" s="1">
        <f t="shared" si="202"/>
        <v>211.14253772581174</v>
      </c>
      <c r="CP82" s="11">
        <f t="shared" si="147"/>
        <v>211.14253772581174</v>
      </c>
      <c r="CQ82" s="7">
        <f t="shared" si="240"/>
        <v>32.728360202727174</v>
      </c>
      <c r="CR82" s="10">
        <f t="shared" si="148"/>
        <v>178.41417752308456</v>
      </c>
      <c r="CS82" s="1">
        <f t="shared" si="203"/>
        <v>201.65717036101731</v>
      </c>
      <c r="CU82" s="11">
        <f t="shared" si="149"/>
        <v>201.65717036101731</v>
      </c>
      <c r="CV82" s="7">
        <f t="shared" si="241"/>
        <v>31.258071348979851</v>
      </c>
      <c r="CW82" s="10">
        <f t="shared" si="150"/>
        <v>170.39909901203745</v>
      </c>
      <c r="CX82" s="1">
        <f t="shared" si="204"/>
        <v>192.59792363971903</v>
      </c>
      <c r="CZ82" s="11">
        <f t="shared" si="151"/>
        <v>192.59792363971903</v>
      </c>
      <c r="DA82" s="7">
        <f t="shared" si="242"/>
        <v>29.853833751698289</v>
      </c>
      <c r="DB82" s="10">
        <f t="shared" si="152"/>
        <v>162.74408988802074</v>
      </c>
      <c r="DC82" s="1">
        <f t="shared" si="205"/>
        <v>183.94565451812824</v>
      </c>
      <c r="DE82" s="11">
        <f t="shared" si="153"/>
        <v>183.94565451812824</v>
      </c>
      <c r="DF82" s="7">
        <f t="shared" si="243"/>
        <v>28.512680124236987</v>
      </c>
      <c r="DG82" s="10">
        <f t="shared" si="154"/>
        <v>155.43297439389124</v>
      </c>
      <c r="DH82" s="1">
        <f t="shared" si="206"/>
        <v>312.12398739153463</v>
      </c>
      <c r="DJ82" s="11">
        <f t="shared" si="155"/>
        <v>312.12398739153463</v>
      </c>
      <c r="DK82" s="7">
        <f t="shared" si="244"/>
        <v>48.381090789612216</v>
      </c>
      <c r="DL82" s="10">
        <f t="shared" si="156"/>
        <v>263.74289660192244</v>
      </c>
      <c r="DM82" s="1">
        <f t="shared" si="207"/>
        <v>303.85145322970936</v>
      </c>
      <c r="DO82" s="11">
        <f t="shared" si="157"/>
        <v>303.85145322970936</v>
      </c>
      <c r="DP82" s="7">
        <f t="shared" si="245"/>
        <v>47.098798359324334</v>
      </c>
      <c r="DQ82" s="10">
        <f t="shared" si="158"/>
        <v>256.75265487038502</v>
      </c>
      <c r="DR82" s="1">
        <f t="shared" si="208"/>
        <v>295.79817431330923</v>
      </c>
      <c r="DT82" s="11">
        <f t="shared" si="159"/>
        <v>295.79817431330923</v>
      </c>
      <c r="DU82" s="7">
        <f t="shared" si="246"/>
        <v>45.850491807608812</v>
      </c>
      <c r="DV82" s="10">
        <f t="shared" si="160"/>
        <v>249.94768250570041</v>
      </c>
      <c r="DW82" s="1">
        <f t="shared" si="209"/>
        <v>287.88398929746182</v>
      </c>
      <c r="DY82" s="11">
        <f t="shared" si="161"/>
        <v>287.88398929746182</v>
      </c>
      <c r="DZ82" s="7">
        <f t="shared" si="247"/>
        <v>44.623745645042369</v>
      </c>
      <c r="EA82" s="10">
        <f t="shared" si="162"/>
        <v>243.26024365241946</v>
      </c>
      <c r="EB82" s="1">
        <f t="shared" si="210"/>
        <v>280.25391204512181</v>
      </c>
      <c r="ED82" s="11">
        <f t="shared" si="163"/>
        <v>280.25391204512181</v>
      </c>
      <c r="EE82" s="7">
        <f t="shared" si="248"/>
        <v>43.441037890466156</v>
      </c>
      <c r="EF82" s="10">
        <f t="shared" si="164"/>
        <v>236.81287415465565</v>
      </c>
      <c r="EG82" s="1">
        <f t="shared" si="211"/>
        <v>257.09503600213901</v>
      </c>
      <c r="EI82" s="11">
        <f t="shared" si="165"/>
        <v>257.09503600213901</v>
      </c>
      <c r="EJ82" s="7">
        <f t="shared" si="249"/>
        <v>39.851273150547563</v>
      </c>
      <c r="EK82" s="10">
        <f t="shared" si="166"/>
        <v>217.24376285159144</v>
      </c>
      <c r="EL82" s="1">
        <f t="shared" si="212"/>
        <v>252.89693115926005</v>
      </c>
      <c r="EN82" s="11">
        <f t="shared" si="167"/>
        <v>252.89693115926005</v>
      </c>
      <c r="EO82" s="7">
        <f t="shared" si="250"/>
        <v>39.200541711272265</v>
      </c>
      <c r="EP82" s="10">
        <f t="shared" si="168"/>
        <v>213.69638944798777</v>
      </c>
      <c r="EQ82" s="1">
        <f t="shared" si="213"/>
        <v>248.76737717036045</v>
      </c>
      <c r="ES82" s="11">
        <f t="shared" si="169"/>
        <v>248.76737717036045</v>
      </c>
      <c r="ET82" s="7">
        <f t="shared" si="251"/>
        <v>38.560436065668895</v>
      </c>
      <c r="EU82" s="10">
        <f t="shared" si="170"/>
        <v>210.20694110469157</v>
      </c>
      <c r="EV82" s="1">
        <f t="shared" si="214"/>
        <v>244.70525466854571</v>
      </c>
      <c r="EX82" s="11">
        <f t="shared" si="171"/>
        <v>244.70525466854571</v>
      </c>
      <c r="EY82" s="7">
        <f t="shared" si="252"/>
        <v>37.930782705152595</v>
      </c>
      <c r="EZ82" s="10">
        <f t="shared" si="172"/>
        <v>206.77447196339313</v>
      </c>
      <c r="FA82" s="1">
        <f t="shared" si="215"/>
        <v>240.70946256506298</v>
      </c>
      <c r="FC82" s="11">
        <f t="shared" si="173"/>
        <v>240.70946256506298</v>
      </c>
      <c r="FD82" s="7">
        <f t="shared" si="253"/>
        <v>37.311410954360156</v>
      </c>
      <c r="FE82" s="10">
        <f t="shared" si="174"/>
        <v>203.39805161070282</v>
      </c>
      <c r="FF82" s="1">
        <f t="shared" si="216"/>
        <v>219.59792336227673</v>
      </c>
      <c r="FH82" s="11">
        <f t="shared" si="175"/>
        <v>219.59792336227673</v>
      </c>
      <c r="FI82" s="7">
        <f t="shared" si="254"/>
        <v>34.038995708693065</v>
      </c>
      <c r="FJ82" s="10">
        <f t="shared" si="176"/>
        <v>185.55892765358368</v>
      </c>
      <c r="FK82" s="1">
        <f t="shared" si="217"/>
        <v>220.48612429640781</v>
      </c>
      <c r="FM82" s="11">
        <f t="shared" si="177"/>
        <v>220.48612429640781</v>
      </c>
      <c r="FN82" s="7">
        <f t="shared" si="255"/>
        <v>34.176672182688989</v>
      </c>
      <c r="FO82" s="10">
        <f t="shared" si="178"/>
        <v>186.30945211371881</v>
      </c>
      <c r="FP82" s="1">
        <f t="shared" si="218"/>
        <v>221.43076041918951</v>
      </c>
      <c r="FR82" s="11">
        <f t="shared" si="179"/>
        <v>221.43076041918951</v>
      </c>
      <c r="FS82" s="7">
        <f t="shared" si="256"/>
        <v>34.323096449536891</v>
      </c>
      <c r="FT82" s="10">
        <f t="shared" si="180"/>
        <v>187.10766396965261</v>
      </c>
      <c r="FU82" s="1">
        <f t="shared" si="219"/>
        <v>222.36593506656544</v>
      </c>
      <c r="FW82" s="11">
        <f t="shared" si="181"/>
        <v>222.36593506656544</v>
      </c>
      <c r="FX82" s="7">
        <f t="shared" si="257"/>
        <v>34.468054130928046</v>
      </c>
      <c r="FY82" s="10">
        <f t="shared" si="182"/>
        <v>187.8978809356374</v>
      </c>
      <c r="FZ82" s="1">
        <f t="shared" si="220"/>
        <v>224.59388950675043</v>
      </c>
      <c r="GB82" s="11">
        <f t="shared" si="183"/>
        <v>224.59388950675043</v>
      </c>
      <c r="GC82" s="7">
        <f t="shared" si="258"/>
        <v>34.813400436883356</v>
      </c>
      <c r="GD82" s="10">
        <f t="shared" si="184"/>
        <v>189.78048906986709</v>
      </c>
      <c r="GE82" s="1">
        <f t="shared" si="221"/>
        <v>145.8345403355153</v>
      </c>
    </row>
    <row r="83" spans="1:187" x14ac:dyDescent="0.3">
      <c r="A83">
        <v>97</v>
      </c>
      <c r="B83">
        <v>48</v>
      </c>
      <c r="D83">
        <f t="shared" si="111"/>
        <v>48</v>
      </c>
      <c r="E83" s="7">
        <f t="shared" si="222"/>
        <v>7.4402880000000007</v>
      </c>
      <c r="F83" s="9">
        <f t="shared" si="112"/>
        <v>40.559711999999998</v>
      </c>
      <c r="G83" s="4">
        <f t="shared" si="185"/>
        <v>40.559711999999998</v>
      </c>
      <c r="I83" s="11">
        <f t="shared" si="113"/>
        <v>40.559711999999998</v>
      </c>
      <c r="J83" s="7">
        <f t="shared" si="223"/>
        <v>6.2869987182719997</v>
      </c>
      <c r="K83" s="10">
        <f t="shared" si="114"/>
        <v>34.272713281727995</v>
      </c>
      <c r="L83" s="12">
        <f t="shared" si="186"/>
        <v>34.986728141763997</v>
      </c>
      <c r="N83" s="11">
        <f t="shared" si="115"/>
        <v>34.986728141763997</v>
      </c>
      <c r="O83" s="7">
        <f t="shared" si="224"/>
        <v>5.4231527823422701</v>
      </c>
      <c r="P83" s="10">
        <f t="shared" si="116"/>
        <v>29.563575359421726</v>
      </c>
      <c r="Q83" s="10">
        <f t="shared" si="187"/>
        <v>99.550814985807875</v>
      </c>
      <c r="S83" s="11">
        <f t="shared" si="117"/>
        <v>99.550814985807875</v>
      </c>
      <c r="T83" s="7">
        <f t="shared" si="225"/>
        <v>15.430973627690136</v>
      </c>
      <c r="U83" s="10">
        <f t="shared" si="118"/>
        <v>84.119841358117739</v>
      </c>
      <c r="V83" s="12">
        <f t="shared" si="188"/>
        <v>84.119841358117739</v>
      </c>
      <c r="X83" s="11">
        <f t="shared" si="119"/>
        <v>84.119841358117739</v>
      </c>
      <c r="Y83" s="7">
        <f t="shared" si="226"/>
        <v>13.039080129556398</v>
      </c>
      <c r="Z83" s="10">
        <f t="shared" si="120"/>
        <v>71.080761228561343</v>
      </c>
      <c r="AA83" s="10">
        <f t="shared" si="189"/>
        <v>71.080761228561343</v>
      </c>
      <c r="AC83" s="11">
        <f t="shared" si="121"/>
        <v>71.080761228561343</v>
      </c>
      <c r="AD83" s="7">
        <f t="shared" si="227"/>
        <v>11.01794447499438</v>
      </c>
      <c r="AE83" s="10">
        <f t="shared" si="122"/>
        <v>60.062816753566963</v>
      </c>
      <c r="AF83" s="1">
        <f t="shared" si="190"/>
        <v>60.062816753566963</v>
      </c>
      <c r="AH83" s="11">
        <f t="shared" si="123"/>
        <v>60.062816753566963</v>
      </c>
      <c r="AI83" s="7">
        <f t="shared" si="228"/>
        <v>9.3100969737034003</v>
      </c>
      <c r="AJ83" s="10">
        <f t="shared" si="124"/>
        <v>50.752719779863561</v>
      </c>
      <c r="AK83" s="10">
        <f t="shared" si="191"/>
        <v>50.752719779863561</v>
      </c>
      <c r="AM83" s="11">
        <f t="shared" si="125"/>
        <v>50.752719779863561</v>
      </c>
      <c r="AN83" s="7">
        <f t="shared" si="229"/>
        <v>7.8669760821975316</v>
      </c>
      <c r="AO83" s="10">
        <f t="shared" si="126"/>
        <v>42.88574369766603</v>
      </c>
      <c r="AP83" s="4">
        <f t="shared" si="192"/>
        <v>126.83783590582436</v>
      </c>
      <c r="AR83" s="11">
        <f t="shared" si="127"/>
        <v>126.83783590582436</v>
      </c>
      <c r="AS83" s="7">
        <f t="shared" si="230"/>
        <v>19.660625592418214</v>
      </c>
      <c r="AT83" s="10">
        <f t="shared" si="128"/>
        <v>107.17721031340615</v>
      </c>
      <c r="AU83" s="10">
        <f t="shared" si="193"/>
        <v>107.17721031340615</v>
      </c>
      <c r="AW83" s="11">
        <f t="shared" si="129"/>
        <v>107.17721031340615</v>
      </c>
      <c r="AX83" s="7">
        <f t="shared" si="231"/>
        <v>16.613110661839833</v>
      </c>
      <c r="AY83" s="10">
        <f t="shared" si="130"/>
        <v>90.564099651566323</v>
      </c>
      <c r="AZ83" s="1">
        <f t="shared" si="194"/>
        <v>90.749681822983462</v>
      </c>
      <c r="BB83" s="11">
        <f t="shared" si="131"/>
        <v>90.749681822983462</v>
      </c>
      <c r="BC83" s="7">
        <f t="shared" si="232"/>
        <v>14.066745180653374</v>
      </c>
      <c r="BD83" s="10">
        <f t="shared" si="132"/>
        <v>76.682936642330091</v>
      </c>
      <c r="BE83" s="1">
        <f t="shared" si="195"/>
        <v>76.682936642330091</v>
      </c>
      <c r="BG83" s="11">
        <f t="shared" si="133"/>
        <v>76.682936642330091</v>
      </c>
      <c r="BH83" s="7">
        <f t="shared" si="233"/>
        <v>11.886315277181019</v>
      </c>
      <c r="BI83" s="10">
        <f t="shared" si="134"/>
        <v>64.796621365149065</v>
      </c>
      <c r="BJ83" s="1">
        <f t="shared" si="196"/>
        <v>64.796621365149065</v>
      </c>
      <c r="BL83" s="11">
        <f t="shared" si="135"/>
        <v>64.796621365149065</v>
      </c>
      <c r="BM83" s="7">
        <f t="shared" si="234"/>
        <v>10.043865091326296</v>
      </c>
      <c r="BN83" s="10">
        <f t="shared" si="136"/>
        <v>54.752756273822769</v>
      </c>
      <c r="BO83" s="1">
        <f t="shared" si="197"/>
        <v>149.6949538772048</v>
      </c>
      <c r="BQ83" s="11">
        <f t="shared" si="137"/>
        <v>149.6949538772048</v>
      </c>
      <c r="BR83" s="7">
        <f t="shared" si="235"/>
        <v>23.203616020690006</v>
      </c>
      <c r="BS83" s="10">
        <f t="shared" si="138"/>
        <v>126.49133785651479</v>
      </c>
      <c r="BT83" s="1">
        <f t="shared" si="198"/>
        <v>137.93686433501196</v>
      </c>
      <c r="BV83" s="11">
        <f t="shared" si="139"/>
        <v>137.93686433501196</v>
      </c>
      <c r="BW83" s="7">
        <f t="shared" si="236"/>
        <v>21.381041593112865</v>
      </c>
      <c r="BX83" s="10">
        <f t="shared" si="140"/>
        <v>116.55582274189909</v>
      </c>
      <c r="BY83" s="1">
        <f t="shared" si="199"/>
        <v>127.10233745208974</v>
      </c>
      <c r="CA83" s="11">
        <f t="shared" si="141"/>
        <v>127.10233745208974</v>
      </c>
      <c r="CB83" s="7">
        <f t="shared" si="237"/>
        <v>19.701624919098624</v>
      </c>
      <c r="CC83" s="10">
        <f t="shared" si="142"/>
        <v>107.40071253299112</v>
      </c>
      <c r="CD83" s="1">
        <f t="shared" si="200"/>
        <v>117.11883015224048</v>
      </c>
      <c r="CF83" s="11">
        <f t="shared" si="143"/>
        <v>117.11883015224048</v>
      </c>
      <c r="CG83" s="7">
        <f t="shared" si="238"/>
        <v>18.154121386578186</v>
      </c>
      <c r="CH83" s="10">
        <f t="shared" si="144"/>
        <v>98.964708765662294</v>
      </c>
      <c r="CI83" s="1">
        <f t="shared" si="201"/>
        <v>107.91949740027246</v>
      </c>
      <c r="CK83" s="11">
        <f t="shared" si="145"/>
        <v>107.91949740027246</v>
      </c>
      <c r="CL83" s="7">
        <f t="shared" si="239"/>
        <v>16.728169614026633</v>
      </c>
      <c r="CM83" s="10">
        <f t="shared" si="146"/>
        <v>91.191327786245836</v>
      </c>
      <c r="CN83" s="1">
        <f t="shared" si="202"/>
        <v>186.80626203892098</v>
      </c>
      <c r="CP83" s="11">
        <f t="shared" si="147"/>
        <v>186.80626203892098</v>
      </c>
      <c r="CQ83" s="7">
        <f t="shared" si="240"/>
        <v>28.956091453604987</v>
      </c>
      <c r="CR83" s="10">
        <f t="shared" si="148"/>
        <v>157.85017058531599</v>
      </c>
      <c r="CS83" s="1">
        <f t="shared" si="203"/>
        <v>178.41417752308456</v>
      </c>
      <c r="CU83" s="11">
        <f t="shared" si="149"/>
        <v>178.41417752308456</v>
      </c>
      <c r="CV83" s="7">
        <f t="shared" si="241"/>
        <v>27.655268001143245</v>
      </c>
      <c r="CW83" s="10">
        <f t="shared" si="150"/>
        <v>150.75890952194132</v>
      </c>
      <c r="CX83" s="1">
        <f t="shared" si="204"/>
        <v>170.39909901203745</v>
      </c>
      <c r="CZ83" s="11">
        <f t="shared" si="151"/>
        <v>170.39909901203745</v>
      </c>
      <c r="DA83" s="7">
        <f t="shared" si="242"/>
        <v>26.412882741459878</v>
      </c>
      <c r="DB83" s="10">
        <f t="shared" si="152"/>
        <v>143.98621627057759</v>
      </c>
      <c r="DC83" s="1">
        <f t="shared" si="205"/>
        <v>162.74408988802074</v>
      </c>
      <c r="DE83" s="11">
        <f t="shared" si="153"/>
        <v>162.74408988802074</v>
      </c>
      <c r="DF83" s="7">
        <f t="shared" si="243"/>
        <v>25.226310397182544</v>
      </c>
      <c r="DG83" s="10">
        <f t="shared" si="154"/>
        <v>137.51777949083819</v>
      </c>
      <c r="DH83" s="1">
        <f t="shared" si="206"/>
        <v>155.43297439389124</v>
      </c>
      <c r="DJ83" s="11">
        <f t="shared" si="155"/>
        <v>155.43297439389124</v>
      </c>
      <c r="DK83" s="7">
        <f t="shared" si="244"/>
        <v>24.093043628899508</v>
      </c>
      <c r="DL83" s="10">
        <f t="shared" si="156"/>
        <v>131.33993076499172</v>
      </c>
      <c r="DM83" s="1">
        <f t="shared" si="207"/>
        <v>263.74289660192244</v>
      </c>
      <c r="DO83" s="11">
        <f t="shared" si="157"/>
        <v>263.74289660192244</v>
      </c>
      <c r="DP83" s="7">
        <f t="shared" si="245"/>
        <v>40.88173143067759</v>
      </c>
      <c r="DQ83" s="10">
        <f t="shared" si="158"/>
        <v>222.86116517124486</v>
      </c>
      <c r="DR83" s="1">
        <f t="shared" si="208"/>
        <v>256.75265487038502</v>
      </c>
      <c r="DT83" s="11">
        <f t="shared" si="159"/>
        <v>256.75265487038502</v>
      </c>
      <c r="DU83" s="7">
        <f t="shared" si="246"/>
        <v>39.7982020208389</v>
      </c>
      <c r="DV83" s="10">
        <f t="shared" si="160"/>
        <v>216.9544528495461</v>
      </c>
      <c r="DW83" s="1">
        <f t="shared" si="209"/>
        <v>249.94768250570041</v>
      </c>
      <c r="DY83" s="11">
        <f t="shared" si="161"/>
        <v>249.94768250570041</v>
      </c>
      <c r="DZ83" s="7">
        <f t="shared" si="247"/>
        <v>38.743390474478602</v>
      </c>
      <c r="EA83" s="10">
        <f t="shared" si="162"/>
        <v>211.20429203122183</v>
      </c>
      <c r="EB83" s="1">
        <f t="shared" si="210"/>
        <v>243.26024365241946</v>
      </c>
      <c r="ED83" s="11">
        <f t="shared" si="163"/>
        <v>243.26024365241946</v>
      </c>
      <c r="EE83" s="7">
        <f t="shared" si="248"/>
        <v>37.706797327586933</v>
      </c>
      <c r="EF83" s="10">
        <f t="shared" si="164"/>
        <v>205.55344632483252</v>
      </c>
      <c r="EG83" s="1">
        <f t="shared" si="211"/>
        <v>236.81287415465565</v>
      </c>
      <c r="EI83" s="11">
        <f t="shared" si="165"/>
        <v>236.81287415465565</v>
      </c>
      <c r="EJ83" s="7">
        <f t="shared" si="249"/>
        <v>36.707416371216553</v>
      </c>
      <c r="EK83" s="10">
        <f t="shared" si="166"/>
        <v>200.10545778343908</v>
      </c>
      <c r="EL83" s="1">
        <f t="shared" si="212"/>
        <v>217.24376285159144</v>
      </c>
      <c r="EN83" s="11">
        <f t="shared" si="167"/>
        <v>217.24376285159144</v>
      </c>
      <c r="EO83" s="7">
        <f t="shared" si="250"/>
        <v>33.674086704573782</v>
      </c>
      <c r="EP83" s="10">
        <f t="shared" si="168"/>
        <v>183.56967614701767</v>
      </c>
      <c r="EQ83" s="1">
        <f t="shared" si="213"/>
        <v>213.69638944798777</v>
      </c>
      <c r="ES83" s="11">
        <f t="shared" si="169"/>
        <v>213.69638944798777</v>
      </c>
      <c r="ET83" s="7">
        <f t="shared" si="251"/>
        <v>33.124222542774795</v>
      </c>
      <c r="EU83" s="10">
        <f t="shared" si="170"/>
        <v>180.57216690521298</v>
      </c>
      <c r="EV83" s="1">
        <f t="shared" si="214"/>
        <v>210.20694110469157</v>
      </c>
      <c r="EX83" s="11">
        <f t="shared" si="171"/>
        <v>210.20694110469157</v>
      </c>
      <c r="EY83" s="7">
        <f t="shared" si="252"/>
        <v>32.583337112873821</v>
      </c>
      <c r="EZ83" s="10">
        <f t="shared" si="172"/>
        <v>177.62360399181773</v>
      </c>
      <c r="FA83" s="1">
        <f t="shared" si="215"/>
        <v>206.77447196339313</v>
      </c>
      <c r="FC83" s="11">
        <f t="shared" si="173"/>
        <v>206.77447196339313</v>
      </c>
      <c r="FD83" s="7">
        <f t="shared" si="253"/>
        <v>32.051283801157716</v>
      </c>
      <c r="FE83" s="10">
        <f t="shared" si="174"/>
        <v>174.7231881622354</v>
      </c>
      <c r="FF83" s="1">
        <f t="shared" si="216"/>
        <v>203.39805161070282</v>
      </c>
      <c r="FH83" s="11">
        <f t="shared" si="175"/>
        <v>203.39805161070282</v>
      </c>
      <c r="FI83" s="7">
        <f t="shared" si="254"/>
        <v>31.527918387968601</v>
      </c>
      <c r="FJ83" s="10">
        <f t="shared" si="176"/>
        <v>171.87013322273421</v>
      </c>
      <c r="FK83" s="1">
        <f t="shared" si="217"/>
        <v>185.55892765358368</v>
      </c>
      <c r="FM83" s="11">
        <f t="shared" si="177"/>
        <v>185.55892765358368</v>
      </c>
      <c r="FN83" s="7">
        <f t="shared" si="255"/>
        <v>28.762747139871394</v>
      </c>
      <c r="FO83" s="10">
        <f t="shared" si="178"/>
        <v>156.79618051371227</v>
      </c>
      <c r="FP83" s="1">
        <f t="shared" si="218"/>
        <v>186.30945211371881</v>
      </c>
      <c r="FR83" s="11">
        <f t="shared" si="179"/>
        <v>186.30945211371881</v>
      </c>
      <c r="FS83" s="7">
        <f t="shared" si="256"/>
        <v>28.879082934339099</v>
      </c>
      <c r="FT83" s="10">
        <f t="shared" si="180"/>
        <v>157.43036917937971</v>
      </c>
      <c r="FU83" s="1">
        <f t="shared" si="219"/>
        <v>187.10766396965261</v>
      </c>
      <c r="FW83" s="11">
        <f t="shared" si="181"/>
        <v>187.10766396965261</v>
      </c>
      <c r="FX83" s="7">
        <f t="shared" si="257"/>
        <v>29.002810561279972</v>
      </c>
      <c r="FY83" s="10">
        <f t="shared" si="182"/>
        <v>158.10485340837263</v>
      </c>
      <c r="FZ83" s="1">
        <f t="shared" si="220"/>
        <v>187.8978809356374</v>
      </c>
      <c r="GB83" s="11">
        <f t="shared" si="183"/>
        <v>187.8978809356374</v>
      </c>
      <c r="GC83" s="7">
        <f t="shared" si="258"/>
        <v>29.125298932309413</v>
      </c>
      <c r="GD83" s="10">
        <f t="shared" si="184"/>
        <v>158.77258200332798</v>
      </c>
      <c r="GE83" s="1">
        <f t="shared" si="221"/>
        <v>189.78048906986709</v>
      </c>
    </row>
    <row r="84" spans="1:187" x14ac:dyDescent="0.3">
      <c r="A84">
        <v>98</v>
      </c>
      <c r="B84">
        <v>48</v>
      </c>
      <c r="D84">
        <f t="shared" si="111"/>
        <v>48</v>
      </c>
      <c r="E84" s="7">
        <f t="shared" si="222"/>
        <v>7.4402880000000007</v>
      </c>
      <c r="F84" s="9">
        <f t="shared" si="112"/>
        <v>40.559711999999998</v>
      </c>
      <c r="G84" s="4">
        <f t="shared" si="185"/>
        <v>40.559711999999998</v>
      </c>
      <c r="I84" s="11">
        <f t="shared" si="113"/>
        <v>40.559711999999998</v>
      </c>
      <c r="J84" s="7">
        <f t="shared" si="223"/>
        <v>6.2869987182719997</v>
      </c>
      <c r="K84" s="10">
        <f t="shared" si="114"/>
        <v>34.272713281727995</v>
      </c>
      <c r="L84" s="12">
        <f t="shared" si="186"/>
        <v>34.272713281727995</v>
      </c>
      <c r="N84" s="11">
        <f t="shared" si="115"/>
        <v>34.272713281727995</v>
      </c>
      <c r="O84" s="7">
        <f t="shared" si="224"/>
        <v>5.3124761949475294</v>
      </c>
      <c r="P84" s="10">
        <f t="shared" si="116"/>
        <v>28.960237086780467</v>
      </c>
      <c r="Q84" s="10">
        <f t="shared" si="187"/>
        <v>29.563575359421726</v>
      </c>
      <c r="S84" s="11">
        <f t="shared" si="117"/>
        <v>29.563575359421726</v>
      </c>
      <c r="T84" s="7">
        <f t="shared" si="225"/>
        <v>4.582531562162524</v>
      </c>
      <c r="U84" s="10">
        <f t="shared" si="118"/>
        <v>24.981043797259204</v>
      </c>
      <c r="V84" s="12">
        <f t="shared" si="188"/>
        <v>84.119841358117739</v>
      </c>
      <c r="X84" s="11">
        <f t="shared" si="119"/>
        <v>84.119841358117739</v>
      </c>
      <c r="Y84" s="7">
        <f t="shared" si="226"/>
        <v>13.039080129556398</v>
      </c>
      <c r="Z84" s="10">
        <f t="shared" si="120"/>
        <v>71.080761228561343</v>
      </c>
      <c r="AA84" s="10">
        <f t="shared" si="189"/>
        <v>71.080761228561343</v>
      </c>
      <c r="AC84" s="11">
        <f t="shared" si="121"/>
        <v>71.080761228561343</v>
      </c>
      <c r="AD84" s="7">
        <f t="shared" si="227"/>
        <v>11.01794447499438</v>
      </c>
      <c r="AE84" s="10">
        <f t="shared" si="122"/>
        <v>60.062816753566963</v>
      </c>
      <c r="AF84" s="1">
        <f t="shared" si="190"/>
        <v>60.062816753566963</v>
      </c>
      <c r="AH84" s="11">
        <f t="shared" si="123"/>
        <v>60.062816753566963</v>
      </c>
      <c r="AI84" s="7">
        <f t="shared" si="228"/>
        <v>9.3100969737034003</v>
      </c>
      <c r="AJ84" s="10">
        <f t="shared" si="124"/>
        <v>50.752719779863561</v>
      </c>
      <c r="AK84" s="10">
        <f t="shared" si="191"/>
        <v>50.752719779863561</v>
      </c>
      <c r="AM84" s="11">
        <f t="shared" si="125"/>
        <v>50.752719779863561</v>
      </c>
      <c r="AN84" s="7">
        <f t="shared" si="229"/>
        <v>7.8669760821975316</v>
      </c>
      <c r="AO84" s="10">
        <f t="shared" si="126"/>
        <v>42.88574369766603</v>
      </c>
      <c r="AP84" s="4">
        <f t="shared" si="192"/>
        <v>42.88574369766603</v>
      </c>
      <c r="AR84" s="11">
        <f t="shared" si="127"/>
        <v>42.88574369766603</v>
      </c>
      <c r="AS84" s="7">
        <f t="shared" si="230"/>
        <v>6.6475475876004211</v>
      </c>
      <c r="AT84" s="10">
        <f t="shared" si="128"/>
        <v>36.238196110065608</v>
      </c>
      <c r="AU84" s="10">
        <f t="shared" si="193"/>
        <v>107.17721031340615</v>
      </c>
      <c r="AW84" s="11">
        <f t="shared" si="129"/>
        <v>107.17721031340615</v>
      </c>
      <c r="AX84" s="7">
        <f t="shared" si="231"/>
        <v>16.613110661839833</v>
      </c>
      <c r="AY84" s="10">
        <f t="shared" si="130"/>
        <v>90.564099651566323</v>
      </c>
      <c r="AZ84" s="1">
        <f t="shared" si="194"/>
        <v>90.564099651566323</v>
      </c>
      <c r="BB84" s="11">
        <f t="shared" si="131"/>
        <v>90.564099651566323</v>
      </c>
      <c r="BC84" s="7">
        <f t="shared" si="232"/>
        <v>14.03797883059069</v>
      </c>
      <c r="BD84" s="10">
        <f t="shared" si="132"/>
        <v>76.526120820975635</v>
      </c>
      <c r="BE84" s="1">
        <f t="shared" si="195"/>
        <v>76.682936642330091</v>
      </c>
      <c r="BG84" s="11">
        <f t="shared" si="133"/>
        <v>76.682936642330091</v>
      </c>
      <c r="BH84" s="7">
        <f t="shared" si="233"/>
        <v>11.886315277181019</v>
      </c>
      <c r="BI84" s="10">
        <f t="shared" si="134"/>
        <v>64.796621365149065</v>
      </c>
      <c r="BJ84" s="1">
        <f t="shared" si="196"/>
        <v>64.796621365149065</v>
      </c>
      <c r="BL84" s="11">
        <f t="shared" si="135"/>
        <v>64.796621365149065</v>
      </c>
      <c r="BM84" s="7">
        <f t="shared" si="234"/>
        <v>10.043865091326296</v>
      </c>
      <c r="BN84" s="10">
        <f t="shared" si="136"/>
        <v>54.752756273822769</v>
      </c>
      <c r="BO84" s="1">
        <f t="shared" si="197"/>
        <v>54.752756273822769</v>
      </c>
      <c r="BQ84" s="11">
        <f t="shared" si="137"/>
        <v>54.752756273822769</v>
      </c>
      <c r="BR84" s="7">
        <f t="shared" si="235"/>
        <v>8.487005738980173</v>
      </c>
      <c r="BS84" s="10">
        <f t="shared" si="138"/>
        <v>46.265750534842596</v>
      </c>
      <c r="BT84" s="1">
        <f t="shared" si="198"/>
        <v>126.49133785651479</v>
      </c>
      <c r="BV84" s="11">
        <f t="shared" si="139"/>
        <v>126.49133785651479</v>
      </c>
      <c r="BW84" s="7">
        <f t="shared" si="236"/>
        <v>19.606916315786933</v>
      </c>
      <c r="BX84" s="10">
        <f t="shared" si="140"/>
        <v>106.88442154072786</v>
      </c>
      <c r="BY84" s="1">
        <f t="shared" si="199"/>
        <v>116.55582274189909</v>
      </c>
      <c r="CA84" s="11">
        <f t="shared" si="141"/>
        <v>116.55582274189909</v>
      </c>
      <c r="CB84" s="7">
        <f t="shared" si="237"/>
        <v>18.066851859930811</v>
      </c>
      <c r="CC84" s="10">
        <f t="shared" si="142"/>
        <v>98.488970881968285</v>
      </c>
      <c r="CD84" s="1">
        <f t="shared" si="200"/>
        <v>107.40071253299112</v>
      </c>
      <c r="CF84" s="11">
        <f t="shared" si="143"/>
        <v>107.40071253299112</v>
      </c>
      <c r="CG84" s="7">
        <f t="shared" si="238"/>
        <v>16.647754846888823</v>
      </c>
      <c r="CH84" s="10">
        <f t="shared" si="144"/>
        <v>90.752957686102292</v>
      </c>
      <c r="CI84" s="1">
        <f t="shared" si="201"/>
        <v>98.964708765662294</v>
      </c>
      <c r="CK84" s="11">
        <f t="shared" si="145"/>
        <v>98.964708765662294</v>
      </c>
      <c r="CL84" s="7">
        <f t="shared" si="239"/>
        <v>15.34012364693025</v>
      </c>
      <c r="CM84" s="10">
        <f t="shared" si="146"/>
        <v>83.624585118732043</v>
      </c>
      <c r="CN84" s="1">
        <f t="shared" si="202"/>
        <v>91.191327786245836</v>
      </c>
      <c r="CP84" s="11">
        <f t="shared" si="147"/>
        <v>91.191327786245836</v>
      </c>
      <c r="CQ84" s="7">
        <f t="shared" si="240"/>
        <v>14.135202954834822</v>
      </c>
      <c r="CR84" s="10">
        <f t="shared" si="148"/>
        <v>77.056124831411012</v>
      </c>
      <c r="CS84" s="1">
        <f t="shared" si="203"/>
        <v>157.85017058531599</v>
      </c>
      <c r="CU84" s="11">
        <f t="shared" si="149"/>
        <v>157.85017058531599</v>
      </c>
      <c r="CV84" s="7">
        <f t="shared" si="241"/>
        <v>24.467723541747493</v>
      </c>
      <c r="CW84" s="10">
        <f t="shared" si="150"/>
        <v>133.3824470435685</v>
      </c>
      <c r="CX84" s="1">
        <f t="shared" si="204"/>
        <v>150.75890952194132</v>
      </c>
      <c r="CZ84" s="11">
        <f t="shared" si="151"/>
        <v>150.75890952194132</v>
      </c>
      <c r="DA84" s="7">
        <f t="shared" si="242"/>
        <v>23.368535529358038</v>
      </c>
      <c r="DB84" s="10">
        <f t="shared" si="152"/>
        <v>127.39037399258328</v>
      </c>
      <c r="DC84" s="1">
        <f t="shared" si="205"/>
        <v>143.98621627057759</v>
      </c>
      <c r="DE84" s="11">
        <f t="shared" si="153"/>
        <v>143.98621627057759</v>
      </c>
      <c r="DF84" s="7">
        <f t="shared" si="243"/>
        <v>22.318727439237151</v>
      </c>
      <c r="DG84" s="10">
        <f t="shared" si="154"/>
        <v>121.66748883134044</v>
      </c>
      <c r="DH84" s="1">
        <f t="shared" si="206"/>
        <v>137.51777949083819</v>
      </c>
      <c r="DJ84" s="11">
        <f t="shared" si="155"/>
        <v>137.51777949083819</v>
      </c>
      <c r="DK84" s="7">
        <f t="shared" si="244"/>
        <v>21.316080927756865</v>
      </c>
      <c r="DL84" s="10">
        <f t="shared" si="156"/>
        <v>116.20169856308132</v>
      </c>
      <c r="DM84" s="1">
        <f t="shared" si="207"/>
        <v>131.33993076499172</v>
      </c>
      <c r="DO84" s="11">
        <f t="shared" si="157"/>
        <v>131.33993076499172</v>
      </c>
      <c r="DP84" s="7">
        <f t="shared" si="245"/>
        <v>20.358477308158307</v>
      </c>
      <c r="DQ84" s="10">
        <f t="shared" si="158"/>
        <v>110.98145345683341</v>
      </c>
      <c r="DR84" s="1">
        <f t="shared" si="208"/>
        <v>222.86116517124486</v>
      </c>
      <c r="DT84" s="11">
        <f t="shared" si="159"/>
        <v>222.86116517124486</v>
      </c>
      <c r="DU84" s="7">
        <f t="shared" si="246"/>
        <v>34.544817768533981</v>
      </c>
      <c r="DV84" s="10">
        <f t="shared" si="160"/>
        <v>188.31634740271087</v>
      </c>
      <c r="DW84" s="1">
        <f t="shared" si="209"/>
        <v>216.9544528495461</v>
      </c>
      <c r="DY84" s="11">
        <f t="shared" si="161"/>
        <v>216.9544528495461</v>
      </c>
      <c r="DZ84" s="7">
        <f t="shared" si="247"/>
        <v>33.629241918396744</v>
      </c>
      <c r="EA84" s="10">
        <f t="shared" si="162"/>
        <v>183.32521093114934</v>
      </c>
      <c r="EB84" s="1">
        <f t="shared" si="210"/>
        <v>211.20429203122183</v>
      </c>
      <c r="ED84" s="11">
        <f t="shared" si="163"/>
        <v>211.20429203122183</v>
      </c>
      <c r="EE84" s="7">
        <f t="shared" si="248"/>
        <v>32.737932490591568</v>
      </c>
      <c r="EF84" s="10">
        <f t="shared" si="164"/>
        <v>178.46635954063026</v>
      </c>
      <c r="EG84" s="1">
        <f t="shared" si="211"/>
        <v>205.55344632483252</v>
      </c>
      <c r="EI84" s="11">
        <f t="shared" si="165"/>
        <v>205.55344632483252</v>
      </c>
      <c r="EJ84" s="7">
        <f t="shared" si="249"/>
        <v>31.86201750102699</v>
      </c>
      <c r="EK84" s="10">
        <f t="shared" si="166"/>
        <v>173.69142882380552</v>
      </c>
      <c r="EL84" s="1">
        <f t="shared" si="212"/>
        <v>200.10545778343908</v>
      </c>
      <c r="EN84" s="11">
        <f t="shared" si="167"/>
        <v>200.10545778343908</v>
      </c>
      <c r="EO84" s="7">
        <f t="shared" si="250"/>
        <v>31.017546589179759</v>
      </c>
      <c r="EP84" s="10">
        <f t="shared" si="168"/>
        <v>169.08791119425933</v>
      </c>
      <c r="EQ84" s="1">
        <f t="shared" si="213"/>
        <v>183.56967614701767</v>
      </c>
      <c r="ES84" s="11">
        <f t="shared" si="169"/>
        <v>183.56967614701767</v>
      </c>
      <c r="ET84" s="7">
        <f t="shared" si="251"/>
        <v>28.454401220844623</v>
      </c>
      <c r="EU84" s="10">
        <f t="shared" si="170"/>
        <v>155.11527492617304</v>
      </c>
      <c r="EV84" s="1">
        <f t="shared" si="214"/>
        <v>180.57216690521298</v>
      </c>
      <c r="EX84" s="11">
        <f t="shared" si="171"/>
        <v>180.57216690521298</v>
      </c>
      <c r="EY84" s="7">
        <f t="shared" si="252"/>
        <v>27.989769303309444</v>
      </c>
      <c r="EZ84" s="10">
        <f t="shared" si="172"/>
        <v>152.58239760190355</v>
      </c>
      <c r="FA84" s="1">
        <f t="shared" si="215"/>
        <v>177.62360399181773</v>
      </c>
      <c r="FC84" s="11">
        <f t="shared" si="173"/>
        <v>177.62360399181773</v>
      </c>
      <c r="FD84" s="7">
        <f t="shared" si="253"/>
        <v>27.532724360355701</v>
      </c>
      <c r="FE84" s="10">
        <f t="shared" si="174"/>
        <v>150.09087963146203</v>
      </c>
      <c r="FF84" s="1">
        <f t="shared" si="216"/>
        <v>174.7231881622354</v>
      </c>
      <c r="FH84" s="11">
        <f t="shared" si="175"/>
        <v>174.7231881622354</v>
      </c>
      <c r="FI84" s="7">
        <f t="shared" si="254"/>
        <v>27.083142504275461</v>
      </c>
      <c r="FJ84" s="10">
        <f t="shared" si="176"/>
        <v>147.64004565795994</v>
      </c>
      <c r="FK84" s="1">
        <f t="shared" si="217"/>
        <v>171.87013322273421</v>
      </c>
      <c r="FM84" s="11">
        <f t="shared" si="177"/>
        <v>171.87013322273421</v>
      </c>
      <c r="FN84" s="7">
        <f t="shared" si="255"/>
        <v>26.640901870323141</v>
      </c>
      <c r="FO84" s="10">
        <f t="shared" si="178"/>
        <v>145.22923135241106</v>
      </c>
      <c r="FP84" s="1">
        <f t="shared" si="218"/>
        <v>156.79618051371227</v>
      </c>
      <c r="FR84" s="11">
        <f t="shared" si="179"/>
        <v>156.79618051371227</v>
      </c>
      <c r="FS84" s="7">
        <f t="shared" si="256"/>
        <v>24.304348756708485</v>
      </c>
      <c r="FT84" s="10">
        <f t="shared" si="180"/>
        <v>132.49183175700378</v>
      </c>
      <c r="FU84" s="1">
        <f t="shared" si="219"/>
        <v>157.43036917937971</v>
      </c>
      <c r="FW84" s="11">
        <f t="shared" si="181"/>
        <v>157.43036917937971</v>
      </c>
      <c r="FX84" s="7">
        <f t="shared" si="257"/>
        <v>24.402651805018934</v>
      </c>
      <c r="FY84" s="10">
        <f t="shared" si="182"/>
        <v>133.02771737436078</v>
      </c>
      <c r="FZ84" s="1">
        <f t="shared" si="220"/>
        <v>158.10485340837263</v>
      </c>
      <c r="GB84" s="11">
        <f t="shared" si="183"/>
        <v>158.10485340837263</v>
      </c>
      <c r="GC84" s="7">
        <f t="shared" si="258"/>
        <v>24.507200907418209</v>
      </c>
      <c r="GD84" s="10">
        <f t="shared" si="184"/>
        <v>133.59765250095444</v>
      </c>
      <c r="GE84" s="1">
        <f t="shared" si="221"/>
        <v>158.77258200332798</v>
      </c>
    </row>
    <row r="85" spans="1:187" x14ac:dyDescent="0.3">
      <c r="A85">
        <v>99</v>
      </c>
      <c r="B85">
        <v>48</v>
      </c>
      <c r="D85">
        <f t="shared" si="111"/>
        <v>48</v>
      </c>
      <c r="E85" s="7">
        <f t="shared" si="222"/>
        <v>7.4402880000000007</v>
      </c>
      <c r="F85" s="9">
        <f t="shared" si="112"/>
        <v>40.559711999999998</v>
      </c>
      <c r="G85" s="4">
        <f t="shared" si="185"/>
        <v>40.559711999999998</v>
      </c>
      <c r="I85" s="11">
        <f t="shared" si="113"/>
        <v>40.559711999999998</v>
      </c>
      <c r="J85" s="7">
        <f t="shared" si="223"/>
        <v>6.2869987182719997</v>
      </c>
      <c r="K85" s="10">
        <f t="shared" si="114"/>
        <v>34.272713281727995</v>
      </c>
      <c r="L85" s="12">
        <f t="shared" si="186"/>
        <v>34.272713281727995</v>
      </c>
      <c r="N85" s="11">
        <f t="shared" si="115"/>
        <v>34.272713281727995</v>
      </c>
      <c r="O85" s="7">
        <f t="shared" si="224"/>
        <v>5.3124761949475294</v>
      </c>
      <c r="P85" s="10">
        <f t="shared" si="116"/>
        <v>28.960237086780467</v>
      </c>
      <c r="Q85" s="10">
        <f t="shared" si="187"/>
        <v>28.960237086780467</v>
      </c>
      <c r="S85" s="11">
        <f t="shared" si="117"/>
        <v>28.960237086780467</v>
      </c>
      <c r="T85" s="7">
        <f t="shared" si="225"/>
        <v>4.4890105098734931</v>
      </c>
      <c r="U85" s="10">
        <f t="shared" si="118"/>
        <v>24.471226576906972</v>
      </c>
      <c r="V85" s="12">
        <f t="shared" si="188"/>
        <v>24.981043797259204</v>
      </c>
      <c r="X85" s="11">
        <f t="shared" si="119"/>
        <v>24.981043797259204</v>
      </c>
      <c r="Y85" s="7">
        <f t="shared" si="226"/>
        <v>3.8722116748379602</v>
      </c>
      <c r="Z85" s="10">
        <f t="shared" si="120"/>
        <v>21.108832122421244</v>
      </c>
      <c r="AA85" s="10">
        <f t="shared" si="189"/>
        <v>71.080761228561343</v>
      </c>
      <c r="AC85" s="11">
        <f t="shared" si="121"/>
        <v>71.080761228561343</v>
      </c>
      <c r="AD85" s="7">
        <f t="shared" si="227"/>
        <v>11.01794447499438</v>
      </c>
      <c r="AE85" s="10">
        <f t="shared" si="122"/>
        <v>60.062816753566963</v>
      </c>
      <c r="AF85" s="1">
        <f t="shared" si="190"/>
        <v>60.062816753566963</v>
      </c>
      <c r="AH85" s="11">
        <f t="shared" si="123"/>
        <v>60.062816753566963</v>
      </c>
      <c r="AI85" s="7">
        <f t="shared" si="228"/>
        <v>9.3100969737034003</v>
      </c>
      <c r="AJ85" s="10">
        <f t="shared" si="124"/>
        <v>50.752719779863561</v>
      </c>
      <c r="AK85" s="10">
        <f t="shared" si="191"/>
        <v>50.752719779863561</v>
      </c>
      <c r="AM85" s="11">
        <f t="shared" si="125"/>
        <v>50.752719779863561</v>
      </c>
      <c r="AN85" s="7">
        <f t="shared" si="229"/>
        <v>7.8669760821975316</v>
      </c>
      <c r="AO85" s="10">
        <f t="shared" si="126"/>
        <v>42.88574369766603</v>
      </c>
      <c r="AP85" s="4">
        <f t="shared" si="192"/>
        <v>42.88574369766603</v>
      </c>
      <c r="AR85" s="11">
        <f t="shared" si="127"/>
        <v>42.88574369766603</v>
      </c>
      <c r="AS85" s="7">
        <f t="shared" si="230"/>
        <v>6.6475475876004211</v>
      </c>
      <c r="AT85" s="10">
        <f t="shared" si="128"/>
        <v>36.238196110065608</v>
      </c>
      <c r="AU85" s="10">
        <f t="shared" si="193"/>
        <v>36.238196110065608</v>
      </c>
      <c r="AW85" s="11">
        <f t="shared" si="129"/>
        <v>36.238196110065608</v>
      </c>
      <c r="AX85" s="7">
        <f t="shared" si="231"/>
        <v>5.6171378262368297</v>
      </c>
      <c r="AY85" s="10">
        <f t="shared" si="130"/>
        <v>30.621058283828781</v>
      </c>
      <c r="AZ85" s="1">
        <f t="shared" si="194"/>
        <v>90.564099651566323</v>
      </c>
      <c r="BB85" s="11">
        <f t="shared" si="131"/>
        <v>90.564099651566323</v>
      </c>
      <c r="BC85" s="7">
        <f t="shared" si="232"/>
        <v>14.03797883059069</v>
      </c>
      <c r="BD85" s="10">
        <f t="shared" si="132"/>
        <v>76.526120820975635</v>
      </c>
      <c r="BE85" s="1">
        <f t="shared" si="195"/>
        <v>76.526120820975635</v>
      </c>
      <c r="BG85" s="11">
        <f t="shared" si="133"/>
        <v>76.526120820975635</v>
      </c>
      <c r="BH85" s="7">
        <f t="shared" si="233"/>
        <v>11.862007883976149</v>
      </c>
      <c r="BI85" s="10">
        <f t="shared" si="134"/>
        <v>64.664112936999487</v>
      </c>
      <c r="BJ85" s="1">
        <f t="shared" si="196"/>
        <v>64.796621365149065</v>
      </c>
      <c r="BL85" s="11">
        <f t="shared" si="135"/>
        <v>64.796621365149065</v>
      </c>
      <c r="BM85" s="7">
        <f t="shared" si="234"/>
        <v>10.043865091326296</v>
      </c>
      <c r="BN85" s="10">
        <f t="shared" si="136"/>
        <v>54.752756273822769</v>
      </c>
      <c r="BO85" s="1">
        <f t="shared" si="197"/>
        <v>54.752756273822769</v>
      </c>
      <c r="BQ85" s="11">
        <f t="shared" si="137"/>
        <v>54.752756273822769</v>
      </c>
      <c r="BR85" s="7">
        <f t="shared" si="235"/>
        <v>8.487005738980173</v>
      </c>
      <c r="BS85" s="10">
        <f t="shared" si="138"/>
        <v>46.265750534842596</v>
      </c>
      <c r="BT85" s="1">
        <f t="shared" si="198"/>
        <v>46.265750534842596</v>
      </c>
      <c r="BV85" s="11">
        <f t="shared" si="139"/>
        <v>46.265750534842596</v>
      </c>
      <c r="BW85" s="7">
        <f t="shared" si="236"/>
        <v>7.1714689274038115</v>
      </c>
      <c r="BX85" s="10">
        <f t="shared" si="140"/>
        <v>39.094281607438788</v>
      </c>
      <c r="BY85" s="1">
        <f t="shared" si="199"/>
        <v>106.88442154072786</v>
      </c>
      <c r="CA85" s="11">
        <f t="shared" si="141"/>
        <v>106.88442154072786</v>
      </c>
      <c r="CB85" s="7">
        <f t="shared" si="237"/>
        <v>16.567726645342063</v>
      </c>
      <c r="CC85" s="10">
        <f t="shared" si="142"/>
        <v>90.316694895385794</v>
      </c>
      <c r="CD85" s="1">
        <f t="shared" si="200"/>
        <v>98.488970881968285</v>
      </c>
      <c r="CF85" s="11">
        <f t="shared" si="143"/>
        <v>98.488970881968285</v>
      </c>
      <c r="CG85" s="7">
        <f t="shared" si="238"/>
        <v>15.266381420530376</v>
      </c>
      <c r="CH85" s="10">
        <f t="shared" si="144"/>
        <v>83.222589461437906</v>
      </c>
      <c r="CI85" s="1">
        <f t="shared" si="201"/>
        <v>90.752957686102292</v>
      </c>
      <c r="CK85" s="11">
        <f t="shared" si="145"/>
        <v>90.752957686102292</v>
      </c>
      <c r="CL85" s="7">
        <f t="shared" si="239"/>
        <v>14.067252959091972</v>
      </c>
      <c r="CM85" s="10">
        <f t="shared" si="146"/>
        <v>76.685704727010318</v>
      </c>
      <c r="CN85" s="1">
        <f t="shared" si="202"/>
        <v>83.624585118732043</v>
      </c>
      <c r="CP85" s="11">
        <f t="shared" si="147"/>
        <v>83.624585118732043</v>
      </c>
      <c r="CQ85" s="7">
        <f t="shared" si="240"/>
        <v>12.962312440914179</v>
      </c>
      <c r="CR85" s="10">
        <f t="shared" si="148"/>
        <v>70.662272677817867</v>
      </c>
      <c r="CS85" s="1">
        <f t="shared" si="203"/>
        <v>77.056124831411012</v>
      </c>
      <c r="CU85" s="11">
        <f t="shared" si="149"/>
        <v>77.056124831411012</v>
      </c>
      <c r="CV85" s="7">
        <f t="shared" si="241"/>
        <v>11.944161685617695</v>
      </c>
      <c r="CW85" s="10">
        <f t="shared" si="150"/>
        <v>65.111963145793311</v>
      </c>
      <c r="CX85" s="1">
        <f t="shared" si="204"/>
        <v>133.3824470435685</v>
      </c>
      <c r="CZ85" s="11">
        <f t="shared" si="151"/>
        <v>133.3824470435685</v>
      </c>
      <c r="DA85" s="7">
        <f t="shared" si="242"/>
        <v>20.67507958643538</v>
      </c>
      <c r="DB85" s="10">
        <f t="shared" si="152"/>
        <v>112.70736745713313</v>
      </c>
      <c r="DC85" s="1">
        <f t="shared" si="205"/>
        <v>127.39037399258328</v>
      </c>
      <c r="DE85" s="11">
        <f t="shared" si="153"/>
        <v>127.39037399258328</v>
      </c>
      <c r="DF85" s="7">
        <f t="shared" si="243"/>
        <v>19.746272311094366</v>
      </c>
      <c r="DG85" s="10">
        <f t="shared" si="154"/>
        <v>107.64410168148891</v>
      </c>
      <c r="DH85" s="1">
        <f t="shared" si="206"/>
        <v>121.66748883134044</v>
      </c>
      <c r="DJ85" s="11">
        <f t="shared" si="155"/>
        <v>121.66748883134044</v>
      </c>
      <c r="DK85" s="7">
        <f t="shared" si="244"/>
        <v>18.859190773790758</v>
      </c>
      <c r="DL85" s="10">
        <f t="shared" si="156"/>
        <v>102.80829805754968</v>
      </c>
      <c r="DM85" s="1">
        <f t="shared" si="207"/>
        <v>116.20169856308132</v>
      </c>
      <c r="DO85" s="11">
        <f t="shared" si="157"/>
        <v>116.20169856308132</v>
      </c>
      <c r="DP85" s="7">
        <f t="shared" si="245"/>
        <v>18.011960487468983</v>
      </c>
      <c r="DQ85" s="10">
        <f t="shared" si="158"/>
        <v>98.18973807561234</v>
      </c>
      <c r="DR85" s="1">
        <f t="shared" si="208"/>
        <v>110.98145345683341</v>
      </c>
      <c r="DT85" s="11">
        <f t="shared" si="159"/>
        <v>110.98145345683341</v>
      </c>
      <c r="DU85" s="7">
        <f t="shared" si="246"/>
        <v>17.202791174529921</v>
      </c>
      <c r="DV85" s="10">
        <f t="shared" si="160"/>
        <v>93.778662282303486</v>
      </c>
      <c r="DW85" s="1">
        <f t="shared" si="209"/>
        <v>188.31634740271087</v>
      </c>
      <c r="DY85" s="11">
        <f t="shared" si="161"/>
        <v>188.31634740271087</v>
      </c>
      <c r="DZ85" s="7">
        <f t="shared" si="247"/>
        <v>29.190163745504602</v>
      </c>
      <c r="EA85" s="10">
        <f t="shared" si="162"/>
        <v>159.12618365720627</v>
      </c>
      <c r="EB85" s="1">
        <f t="shared" si="210"/>
        <v>183.32521093114934</v>
      </c>
      <c r="ED85" s="11">
        <f t="shared" si="163"/>
        <v>183.32521093114934</v>
      </c>
      <c r="EE85" s="7">
        <f t="shared" si="248"/>
        <v>28.416507645593736</v>
      </c>
      <c r="EF85" s="10">
        <f t="shared" si="164"/>
        <v>154.90870328555562</v>
      </c>
      <c r="EG85" s="1">
        <f t="shared" si="211"/>
        <v>178.46635954063026</v>
      </c>
      <c r="EI85" s="11">
        <f t="shared" si="165"/>
        <v>178.46635954063026</v>
      </c>
      <c r="EJ85" s="7">
        <f t="shared" si="249"/>
        <v>27.663356526954935</v>
      </c>
      <c r="EK85" s="10">
        <f t="shared" si="166"/>
        <v>150.80300301367532</v>
      </c>
      <c r="EL85" s="1">
        <f t="shared" si="212"/>
        <v>173.69142882380552</v>
      </c>
      <c r="EN85" s="11">
        <f t="shared" si="167"/>
        <v>173.69142882380552</v>
      </c>
      <c r="EO85" s="7">
        <f t="shared" si="250"/>
        <v>26.9232136162628</v>
      </c>
      <c r="EP85" s="10">
        <f t="shared" si="168"/>
        <v>146.76821520754271</v>
      </c>
      <c r="EQ85" s="1">
        <f t="shared" si="213"/>
        <v>169.08791119425933</v>
      </c>
      <c r="ES85" s="11">
        <f t="shared" si="169"/>
        <v>169.08791119425933</v>
      </c>
      <c r="ET85" s="7">
        <f t="shared" si="251"/>
        <v>26.209640762577362</v>
      </c>
      <c r="EU85" s="10">
        <f t="shared" si="170"/>
        <v>142.87827043168198</v>
      </c>
      <c r="EV85" s="1">
        <f t="shared" si="214"/>
        <v>155.11527492617304</v>
      </c>
      <c r="EX85" s="11">
        <f t="shared" si="171"/>
        <v>155.11527492617304</v>
      </c>
      <c r="EY85" s="7">
        <f t="shared" si="252"/>
        <v>24.04379830520638</v>
      </c>
      <c r="EZ85" s="10">
        <f t="shared" si="172"/>
        <v>131.07147662096668</v>
      </c>
      <c r="FA85" s="1">
        <f t="shared" si="215"/>
        <v>152.58239760190355</v>
      </c>
      <c r="FC85" s="11">
        <f t="shared" si="173"/>
        <v>152.58239760190355</v>
      </c>
      <c r="FD85" s="7">
        <f t="shared" si="253"/>
        <v>23.651187122680664</v>
      </c>
      <c r="FE85" s="10">
        <f t="shared" si="174"/>
        <v>128.9312104792229</v>
      </c>
      <c r="FF85" s="1">
        <f t="shared" si="216"/>
        <v>150.09087963146203</v>
      </c>
      <c r="FH85" s="11">
        <f t="shared" si="175"/>
        <v>150.09087963146203</v>
      </c>
      <c r="FI85" s="7">
        <f t="shared" si="254"/>
        <v>23.264986888154404</v>
      </c>
      <c r="FJ85" s="10">
        <f t="shared" si="176"/>
        <v>126.82589274330763</v>
      </c>
      <c r="FK85" s="1">
        <f t="shared" si="217"/>
        <v>147.64004565795994</v>
      </c>
      <c r="FM85" s="11">
        <f t="shared" si="177"/>
        <v>147.64004565795994</v>
      </c>
      <c r="FN85" s="7">
        <f t="shared" si="255"/>
        <v>22.88509291725774</v>
      </c>
      <c r="FO85" s="10">
        <f t="shared" si="178"/>
        <v>124.75495274070221</v>
      </c>
      <c r="FP85" s="1">
        <f t="shared" si="218"/>
        <v>145.22923135241106</v>
      </c>
      <c r="FR85" s="11">
        <f t="shared" si="179"/>
        <v>145.22923135241106</v>
      </c>
      <c r="FS85" s="7">
        <f t="shared" si="256"/>
        <v>22.511402235011829</v>
      </c>
      <c r="FT85" s="10">
        <f t="shared" si="180"/>
        <v>122.71782911739923</v>
      </c>
      <c r="FU85" s="1">
        <f t="shared" si="219"/>
        <v>132.49183175700378</v>
      </c>
      <c r="FW85" s="11">
        <f t="shared" si="181"/>
        <v>132.49183175700378</v>
      </c>
      <c r="FX85" s="7">
        <f t="shared" si="257"/>
        <v>20.537028873326129</v>
      </c>
      <c r="FY85" s="10">
        <f t="shared" si="182"/>
        <v>111.95480288367764</v>
      </c>
      <c r="FZ85" s="1">
        <f t="shared" si="220"/>
        <v>133.02771737436078</v>
      </c>
      <c r="GB85" s="11">
        <f t="shared" si="183"/>
        <v>133.02771737436078</v>
      </c>
      <c r="GC85" s="7">
        <f t="shared" si="258"/>
        <v>20.620094359330167</v>
      </c>
      <c r="GD85" s="10">
        <f t="shared" si="184"/>
        <v>112.40762301503061</v>
      </c>
      <c r="GE85" s="1">
        <f t="shared" si="221"/>
        <v>133.59765250095444</v>
      </c>
    </row>
    <row r="86" spans="1:187" x14ac:dyDescent="0.3">
      <c r="A86">
        <v>100</v>
      </c>
      <c r="B86">
        <v>21</v>
      </c>
      <c r="D86">
        <f t="shared" si="111"/>
        <v>21</v>
      </c>
      <c r="E86" s="6">
        <f t="shared" si="222"/>
        <v>3.2551260000000002</v>
      </c>
      <c r="F86" s="9">
        <f t="shared" si="112"/>
        <v>17.744873999999999</v>
      </c>
      <c r="G86" s="4">
        <f t="shared" si="185"/>
        <v>40.559711999999998</v>
      </c>
      <c r="I86" s="11">
        <f t="shared" si="113"/>
        <v>40.559711999999998</v>
      </c>
      <c r="J86" s="6">
        <f t="shared" si="223"/>
        <v>6.2869987182719997</v>
      </c>
      <c r="K86" s="10">
        <f t="shared" si="114"/>
        <v>34.272713281727995</v>
      </c>
      <c r="L86" s="12">
        <f t="shared" si="186"/>
        <v>34.272713281727995</v>
      </c>
      <c r="N86" s="11">
        <f t="shared" si="115"/>
        <v>34.272713281727995</v>
      </c>
      <c r="O86" s="6">
        <f t="shared" si="224"/>
        <v>5.3124761949475294</v>
      </c>
      <c r="P86" s="10">
        <f t="shared" si="116"/>
        <v>28.960237086780467</v>
      </c>
      <c r="Q86" s="10">
        <f t="shared" si="187"/>
        <v>28.960237086780467</v>
      </c>
      <c r="S86" s="11">
        <f t="shared" si="117"/>
        <v>28.960237086780467</v>
      </c>
      <c r="T86" s="6">
        <f t="shared" si="225"/>
        <v>4.4890105098734931</v>
      </c>
      <c r="U86" s="10">
        <f t="shared" si="118"/>
        <v>24.471226576906972</v>
      </c>
      <c r="V86" s="12">
        <f t="shared" si="188"/>
        <v>24.471226576906972</v>
      </c>
      <c r="X86" s="11">
        <f t="shared" si="119"/>
        <v>24.471226576906972</v>
      </c>
      <c r="Y86" s="6">
        <f t="shared" si="226"/>
        <v>3.7931869467800423</v>
      </c>
      <c r="Z86" s="10">
        <f t="shared" si="120"/>
        <v>20.678039630126928</v>
      </c>
      <c r="AA86" s="10">
        <f t="shared" si="189"/>
        <v>21.108832122421244</v>
      </c>
      <c r="AC86" s="11">
        <f t="shared" si="121"/>
        <v>21.108832122421244</v>
      </c>
      <c r="AD86" s="6">
        <f t="shared" si="227"/>
        <v>3.2719956319680277</v>
      </c>
      <c r="AE86" s="10">
        <f t="shared" si="122"/>
        <v>17.836836490453216</v>
      </c>
      <c r="AF86" s="1">
        <f t="shared" si="190"/>
        <v>60.062816753566963</v>
      </c>
      <c r="AH86" s="11">
        <f t="shared" si="123"/>
        <v>60.062816753566963</v>
      </c>
      <c r="AI86" s="6">
        <f t="shared" si="228"/>
        <v>9.3100969737034003</v>
      </c>
      <c r="AJ86" s="10">
        <f t="shared" si="124"/>
        <v>50.752719779863561</v>
      </c>
      <c r="AK86" s="10">
        <f t="shared" si="191"/>
        <v>50.752719779863561</v>
      </c>
      <c r="AM86" s="11">
        <f t="shared" si="125"/>
        <v>50.752719779863561</v>
      </c>
      <c r="AN86" s="6">
        <f t="shared" si="229"/>
        <v>7.8669760821975316</v>
      </c>
      <c r="AO86" s="10">
        <f t="shared" si="126"/>
        <v>42.88574369766603</v>
      </c>
      <c r="AP86" s="4">
        <f t="shared" si="192"/>
        <v>42.88574369766603</v>
      </c>
      <c r="AR86" s="11">
        <f t="shared" si="127"/>
        <v>42.88574369766603</v>
      </c>
      <c r="AS86" s="6">
        <f t="shared" si="230"/>
        <v>6.6475475876004211</v>
      </c>
      <c r="AT86" s="10">
        <f t="shared" si="128"/>
        <v>36.238196110065608</v>
      </c>
      <c r="AU86" s="10">
        <f t="shared" si="193"/>
        <v>36.238196110065608</v>
      </c>
      <c r="AW86" s="11">
        <f t="shared" si="129"/>
        <v>36.238196110065608</v>
      </c>
      <c r="AX86" s="6">
        <f t="shared" si="231"/>
        <v>5.6171378262368297</v>
      </c>
      <c r="AY86" s="10">
        <f t="shared" si="130"/>
        <v>30.621058283828781</v>
      </c>
      <c r="AZ86" s="1">
        <f t="shared" si="194"/>
        <v>30.621058283828781</v>
      </c>
      <c r="BB86" s="11">
        <f t="shared" si="131"/>
        <v>30.621058283828781</v>
      </c>
      <c r="BC86" s="6">
        <f t="shared" si="232"/>
        <v>4.7464477603431643</v>
      </c>
      <c r="BD86" s="10">
        <f t="shared" si="132"/>
        <v>25.874610523485615</v>
      </c>
      <c r="BE86" s="1">
        <f t="shared" si="195"/>
        <v>76.526120820975635</v>
      </c>
      <c r="BG86" s="11">
        <f t="shared" si="133"/>
        <v>76.526120820975635</v>
      </c>
      <c r="BH86" s="6">
        <f t="shared" si="233"/>
        <v>11.862007883976149</v>
      </c>
      <c r="BI86" s="10">
        <f t="shared" si="134"/>
        <v>64.664112936999487</v>
      </c>
      <c r="BJ86" s="1">
        <f t="shared" si="196"/>
        <v>64.664112936999487</v>
      </c>
      <c r="BL86" s="11">
        <f t="shared" si="135"/>
        <v>64.664112936999487</v>
      </c>
      <c r="BM86" s="6">
        <f t="shared" si="234"/>
        <v>10.023325489912542</v>
      </c>
      <c r="BN86" s="10">
        <f t="shared" si="136"/>
        <v>54.640787447086943</v>
      </c>
      <c r="BO86" s="1">
        <f t="shared" si="197"/>
        <v>54.752756273822769</v>
      </c>
      <c r="BQ86" s="11">
        <f t="shared" si="137"/>
        <v>54.752756273822769</v>
      </c>
      <c r="BR86" s="6">
        <f t="shared" si="235"/>
        <v>8.487005738980173</v>
      </c>
      <c r="BS86" s="10">
        <f t="shared" si="138"/>
        <v>46.265750534842596</v>
      </c>
      <c r="BT86" s="1">
        <f t="shared" si="198"/>
        <v>46.265750534842596</v>
      </c>
      <c r="BV86" s="11">
        <f t="shared" si="139"/>
        <v>46.265750534842596</v>
      </c>
      <c r="BW86" s="6">
        <f t="shared" si="236"/>
        <v>7.1714689274038115</v>
      </c>
      <c r="BX86" s="10">
        <f t="shared" si="140"/>
        <v>39.094281607438788</v>
      </c>
      <c r="BY86" s="1">
        <f t="shared" si="199"/>
        <v>39.094281607438788</v>
      </c>
      <c r="CA86" s="11">
        <f t="shared" si="141"/>
        <v>39.094281607438788</v>
      </c>
      <c r="CB86" s="6">
        <f t="shared" si="237"/>
        <v>6.0598482148426571</v>
      </c>
      <c r="CC86" s="10">
        <f t="shared" si="142"/>
        <v>33.034433392596128</v>
      </c>
      <c r="CD86" s="1">
        <f t="shared" si="200"/>
        <v>90.316694895385794</v>
      </c>
      <c r="CF86" s="11">
        <f t="shared" si="143"/>
        <v>90.316694895385794</v>
      </c>
      <c r="CG86" s="6">
        <f t="shared" si="238"/>
        <v>13.999629608954171</v>
      </c>
      <c r="CH86" s="10">
        <f t="shared" si="144"/>
        <v>76.317065286431628</v>
      </c>
      <c r="CI86" s="1">
        <f t="shared" si="201"/>
        <v>83.222589461437906</v>
      </c>
      <c r="CK86" s="11">
        <f t="shared" si="145"/>
        <v>83.222589461437906</v>
      </c>
      <c r="CL86" s="6">
        <f t="shared" si="239"/>
        <v>12.900000702059645</v>
      </c>
      <c r="CM86" s="10">
        <f t="shared" si="146"/>
        <v>70.322588759378263</v>
      </c>
      <c r="CN86" s="1">
        <f t="shared" si="202"/>
        <v>76.685704727010318</v>
      </c>
      <c r="CP86" s="11">
        <f t="shared" si="147"/>
        <v>76.685704727010318</v>
      </c>
      <c r="CQ86" s="6">
        <f t="shared" si="240"/>
        <v>11.886744346914961</v>
      </c>
      <c r="CR86" s="10">
        <f t="shared" si="148"/>
        <v>64.798960380095352</v>
      </c>
      <c r="CS86" s="1">
        <f t="shared" si="203"/>
        <v>70.662272677817867</v>
      </c>
      <c r="CU86" s="11">
        <f t="shared" si="149"/>
        <v>70.662272677817867</v>
      </c>
      <c r="CV86" s="6">
        <f t="shared" si="241"/>
        <v>10.953076238697836</v>
      </c>
      <c r="CW86" s="10">
        <f t="shared" si="150"/>
        <v>59.709196439120035</v>
      </c>
      <c r="CX86" s="1">
        <f t="shared" si="204"/>
        <v>65.111963145793311</v>
      </c>
      <c r="CZ86" s="11">
        <f t="shared" si="151"/>
        <v>65.111963145793311</v>
      </c>
      <c r="DA86" s="6">
        <f t="shared" si="242"/>
        <v>10.092744959376839</v>
      </c>
      <c r="DB86" s="10">
        <f t="shared" si="152"/>
        <v>55.019218186416474</v>
      </c>
      <c r="DC86" s="1">
        <f t="shared" si="205"/>
        <v>112.70736745713313</v>
      </c>
      <c r="DE86" s="11">
        <f t="shared" si="153"/>
        <v>112.70736745713313</v>
      </c>
      <c r="DF86" s="6">
        <f t="shared" si="243"/>
        <v>17.47031820006038</v>
      </c>
      <c r="DG86" s="10">
        <f t="shared" si="154"/>
        <v>95.237049257072755</v>
      </c>
      <c r="DH86" s="1">
        <f t="shared" si="206"/>
        <v>107.64410168148891</v>
      </c>
      <c r="DJ86" s="11">
        <f t="shared" si="155"/>
        <v>107.64410168148891</v>
      </c>
      <c r="DK86" s="6">
        <f t="shared" si="244"/>
        <v>16.685481625240868</v>
      </c>
      <c r="DL86" s="10">
        <f t="shared" si="156"/>
        <v>90.958620056248037</v>
      </c>
      <c r="DM86" s="1">
        <f t="shared" si="207"/>
        <v>102.80829805754968</v>
      </c>
      <c r="DO86" s="11">
        <f t="shared" si="157"/>
        <v>102.80829805754968</v>
      </c>
      <c r="DP86" s="6">
        <f t="shared" si="245"/>
        <v>15.935903048708546</v>
      </c>
      <c r="DQ86" s="10">
        <f t="shared" si="158"/>
        <v>86.872395008841124</v>
      </c>
      <c r="DR86" s="1">
        <f t="shared" si="208"/>
        <v>98.18973807561234</v>
      </c>
      <c r="DT86" s="11">
        <f t="shared" si="159"/>
        <v>98.18973807561234</v>
      </c>
      <c r="DU86" s="6">
        <f t="shared" si="246"/>
        <v>15.219998540148367</v>
      </c>
      <c r="DV86" s="10">
        <f t="shared" si="160"/>
        <v>82.969739535463972</v>
      </c>
      <c r="DW86" s="1">
        <f t="shared" si="209"/>
        <v>93.778662282303486</v>
      </c>
      <c r="DY86" s="11">
        <f t="shared" si="161"/>
        <v>93.778662282303486</v>
      </c>
      <c r="DZ86" s="6">
        <f t="shared" si="247"/>
        <v>14.536255325730735</v>
      </c>
      <c r="EA86" s="10">
        <f t="shared" si="162"/>
        <v>79.242406956572751</v>
      </c>
      <c r="EB86" s="1">
        <f t="shared" si="210"/>
        <v>159.12618365720627</v>
      </c>
      <c r="ED86" s="11">
        <f t="shared" si="163"/>
        <v>159.12618365720627</v>
      </c>
      <c r="EE86" s="6">
        <f t="shared" si="248"/>
        <v>24.665513223968915</v>
      </c>
      <c r="EF86" s="10">
        <f t="shared" si="164"/>
        <v>134.46067043323734</v>
      </c>
      <c r="EG86" s="1">
        <f t="shared" si="211"/>
        <v>154.90870328555562</v>
      </c>
      <c r="EI86" s="11">
        <f t="shared" si="165"/>
        <v>154.90870328555562</v>
      </c>
      <c r="EJ86" s="6">
        <f t="shared" si="249"/>
        <v>24.011778461480834</v>
      </c>
      <c r="EK86" s="10">
        <f t="shared" si="166"/>
        <v>130.89692482407477</v>
      </c>
      <c r="EL86" s="1">
        <f t="shared" si="212"/>
        <v>150.80300301367532</v>
      </c>
      <c r="EN86" s="11">
        <f t="shared" si="167"/>
        <v>150.80300301367532</v>
      </c>
      <c r="EO86" s="6">
        <f t="shared" si="250"/>
        <v>23.375370285137759</v>
      </c>
      <c r="EP86" s="10">
        <f t="shared" si="168"/>
        <v>127.42763272853756</v>
      </c>
      <c r="EQ86" s="1">
        <f t="shared" si="213"/>
        <v>146.76821520754271</v>
      </c>
      <c r="ES86" s="11">
        <f t="shared" si="169"/>
        <v>146.76821520754271</v>
      </c>
      <c r="ET86" s="6">
        <f t="shared" si="251"/>
        <v>22.749953966460367</v>
      </c>
      <c r="EU86" s="10">
        <f t="shared" si="170"/>
        <v>124.01826124108234</v>
      </c>
      <c r="EV86" s="1">
        <f t="shared" si="214"/>
        <v>142.87827043168198</v>
      </c>
      <c r="EX86" s="11">
        <f t="shared" si="171"/>
        <v>142.87827043168198</v>
      </c>
      <c r="EY86" s="6">
        <f t="shared" si="252"/>
        <v>22.146989186533297</v>
      </c>
      <c r="EZ86" s="10">
        <f t="shared" si="172"/>
        <v>120.73128124514869</v>
      </c>
      <c r="FA86" s="1">
        <f t="shared" si="215"/>
        <v>131.07147662096668</v>
      </c>
      <c r="FC86" s="11">
        <f t="shared" si="173"/>
        <v>131.07147662096668</v>
      </c>
      <c r="FD86" s="6">
        <f t="shared" si="253"/>
        <v>20.316865305109562</v>
      </c>
      <c r="FE86" s="10">
        <f t="shared" si="174"/>
        <v>110.75461131585712</v>
      </c>
      <c r="FF86" s="1">
        <f t="shared" si="216"/>
        <v>128.9312104792229</v>
      </c>
      <c r="FH86" s="11">
        <f t="shared" si="175"/>
        <v>128.9312104792229</v>
      </c>
      <c r="FI86" s="6">
        <f t="shared" si="254"/>
        <v>19.985111211542424</v>
      </c>
      <c r="FJ86" s="10">
        <f t="shared" si="176"/>
        <v>108.94609926768047</v>
      </c>
      <c r="FK86" s="1">
        <f t="shared" si="217"/>
        <v>126.82589274330763</v>
      </c>
      <c r="FM86" s="11">
        <f t="shared" si="177"/>
        <v>126.82589274330763</v>
      </c>
      <c r="FN86" s="6">
        <f t="shared" si="255"/>
        <v>19.658774330569145</v>
      </c>
      <c r="FO86" s="10">
        <f t="shared" si="178"/>
        <v>107.16711841273849</v>
      </c>
      <c r="FP86" s="1">
        <f t="shared" si="218"/>
        <v>124.75495274070221</v>
      </c>
      <c r="FR86" s="11">
        <f t="shared" si="179"/>
        <v>124.75495274070221</v>
      </c>
      <c r="FS86" s="6">
        <f t="shared" si="256"/>
        <v>19.337766204525288</v>
      </c>
      <c r="FT86" s="10">
        <f t="shared" si="180"/>
        <v>105.41718653617693</v>
      </c>
      <c r="FU86" s="1">
        <f t="shared" si="219"/>
        <v>122.71782911739923</v>
      </c>
      <c r="FW86" s="11">
        <f t="shared" si="181"/>
        <v>122.71782911739923</v>
      </c>
      <c r="FX86" s="6">
        <f t="shared" si="257"/>
        <v>19.021999820171587</v>
      </c>
      <c r="FY86" s="10">
        <f t="shared" si="182"/>
        <v>103.69582929722765</v>
      </c>
      <c r="FZ86" s="1">
        <f t="shared" si="220"/>
        <v>111.95480288367764</v>
      </c>
      <c r="GB86" s="11">
        <f t="shared" si="183"/>
        <v>111.95480288367764</v>
      </c>
      <c r="GC86" s="6">
        <f t="shared" si="258"/>
        <v>17.353666175787339</v>
      </c>
      <c r="GD86" s="10">
        <f t="shared" si="184"/>
        <v>94.601136707890305</v>
      </c>
      <c r="GE86" s="1">
        <f t="shared" si="221"/>
        <v>112.40762301503061</v>
      </c>
    </row>
    <row r="87" spans="1:187" x14ac:dyDescent="0.3">
      <c r="A87">
        <v>101</v>
      </c>
      <c r="B87">
        <v>20</v>
      </c>
      <c r="D87">
        <f t="shared" si="111"/>
        <v>20</v>
      </c>
      <c r="E87" s="6">
        <f t="shared" si="222"/>
        <v>3.10012</v>
      </c>
      <c r="F87" s="9">
        <f t="shared" si="112"/>
        <v>16.89988</v>
      </c>
      <c r="G87" s="4">
        <f t="shared" si="185"/>
        <v>17.744873999999999</v>
      </c>
      <c r="I87" s="11">
        <f t="shared" si="113"/>
        <v>17.744873999999999</v>
      </c>
      <c r="J87" s="6">
        <f t="shared" si="223"/>
        <v>2.7505619392440002</v>
      </c>
      <c r="K87" s="10">
        <f t="shared" si="114"/>
        <v>14.994312060755998</v>
      </c>
      <c r="L87" s="12">
        <f t="shared" si="186"/>
        <v>34.272713281727995</v>
      </c>
      <c r="N87" s="11">
        <f t="shared" si="115"/>
        <v>34.272713281727995</v>
      </c>
      <c r="O87" s="6">
        <f t="shared" si="224"/>
        <v>5.3124761949475294</v>
      </c>
      <c r="P87" s="10">
        <f t="shared" si="116"/>
        <v>28.960237086780467</v>
      </c>
      <c r="Q87" s="10">
        <f t="shared" si="187"/>
        <v>28.960237086780467</v>
      </c>
      <c r="S87" s="11">
        <f t="shared" si="117"/>
        <v>28.960237086780467</v>
      </c>
      <c r="T87" s="6">
        <f t="shared" si="225"/>
        <v>4.4890105098734931</v>
      </c>
      <c r="U87" s="10">
        <f t="shared" si="118"/>
        <v>24.471226576906972</v>
      </c>
      <c r="V87" s="12">
        <f t="shared" si="188"/>
        <v>24.471226576906972</v>
      </c>
      <c r="X87" s="11">
        <f t="shared" si="119"/>
        <v>24.471226576906972</v>
      </c>
      <c r="Y87" s="6">
        <f t="shared" si="226"/>
        <v>3.7931869467800423</v>
      </c>
      <c r="Z87" s="10">
        <f t="shared" si="120"/>
        <v>20.678039630126928</v>
      </c>
      <c r="AA87" s="10">
        <f t="shared" si="189"/>
        <v>20.678039630126928</v>
      </c>
      <c r="AC87" s="11">
        <f t="shared" si="121"/>
        <v>20.678039630126928</v>
      </c>
      <c r="AD87" s="6">
        <f t="shared" si="227"/>
        <v>3.2052202109074548</v>
      </c>
      <c r="AE87" s="10">
        <f t="shared" si="122"/>
        <v>17.472819419219473</v>
      </c>
      <c r="AF87" s="1">
        <f t="shared" si="190"/>
        <v>17.836836490453216</v>
      </c>
      <c r="AH87" s="11">
        <f t="shared" si="123"/>
        <v>17.836836490453216</v>
      </c>
      <c r="AI87" s="6">
        <f t="shared" si="228"/>
        <v>2.7648166770391911</v>
      </c>
      <c r="AJ87" s="10">
        <f t="shared" si="124"/>
        <v>15.072019813414025</v>
      </c>
      <c r="AK87" s="10">
        <f t="shared" si="191"/>
        <v>50.752719779863561</v>
      </c>
      <c r="AM87" s="11">
        <f t="shared" si="125"/>
        <v>50.752719779863561</v>
      </c>
      <c r="AN87" s="6">
        <f t="shared" si="229"/>
        <v>7.8669760821975316</v>
      </c>
      <c r="AO87" s="10">
        <f t="shared" si="126"/>
        <v>42.88574369766603</v>
      </c>
      <c r="AP87" s="4">
        <f t="shared" si="192"/>
        <v>42.88574369766603</v>
      </c>
      <c r="AR87" s="11">
        <f t="shared" si="127"/>
        <v>42.88574369766603</v>
      </c>
      <c r="AS87" s="6">
        <f t="shared" si="230"/>
        <v>6.6475475876004211</v>
      </c>
      <c r="AT87" s="10">
        <f t="shared" si="128"/>
        <v>36.238196110065608</v>
      </c>
      <c r="AU87" s="10">
        <f t="shared" si="193"/>
        <v>36.238196110065608</v>
      </c>
      <c r="AW87" s="11">
        <f t="shared" si="129"/>
        <v>36.238196110065608</v>
      </c>
      <c r="AX87" s="6">
        <f t="shared" si="231"/>
        <v>5.6171378262368297</v>
      </c>
      <c r="AY87" s="10">
        <f t="shared" si="130"/>
        <v>30.621058283828781</v>
      </c>
      <c r="AZ87" s="1">
        <f t="shared" si="194"/>
        <v>30.621058283828781</v>
      </c>
      <c r="BB87" s="11">
        <f t="shared" si="131"/>
        <v>30.621058283828781</v>
      </c>
      <c r="BC87" s="6">
        <f t="shared" si="232"/>
        <v>4.7464477603431643</v>
      </c>
      <c r="BD87" s="10">
        <f t="shared" si="132"/>
        <v>25.874610523485615</v>
      </c>
      <c r="BE87" s="1">
        <f t="shared" si="195"/>
        <v>25.874610523485615</v>
      </c>
      <c r="BG87" s="11">
        <f t="shared" si="133"/>
        <v>25.874610523485615</v>
      </c>
      <c r="BH87" s="6">
        <f t="shared" si="233"/>
        <v>4.0107198788034113</v>
      </c>
      <c r="BI87" s="10">
        <f t="shared" si="134"/>
        <v>21.863890644682204</v>
      </c>
      <c r="BJ87" s="1">
        <f t="shared" si="196"/>
        <v>64.664112936999487</v>
      </c>
      <c r="BL87" s="11">
        <f t="shared" si="135"/>
        <v>64.664112936999487</v>
      </c>
      <c r="BM87" s="6">
        <f t="shared" si="234"/>
        <v>10.023325489912542</v>
      </c>
      <c r="BN87" s="10">
        <f t="shared" si="136"/>
        <v>54.640787447086943</v>
      </c>
      <c r="BO87" s="1">
        <f t="shared" si="197"/>
        <v>54.640787447086943</v>
      </c>
      <c r="BQ87" s="11">
        <f t="shared" si="137"/>
        <v>54.640787447086943</v>
      </c>
      <c r="BR87" s="6">
        <f t="shared" si="235"/>
        <v>8.4696498990231586</v>
      </c>
      <c r="BS87" s="10">
        <f t="shared" si="138"/>
        <v>46.171137548063783</v>
      </c>
      <c r="BT87" s="1">
        <f t="shared" si="198"/>
        <v>46.265750534842596</v>
      </c>
      <c r="BV87" s="11">
        <f t="shared" si="139"/>
        <v>46.265750534842596</v>
      </c>
      <c r="BW87" s="6">
        <f t="shared" si="236"/>
        <v>7.1714689274038115</v>
      </c>
      <c r="BX87" s="10">
        <f t="shared" si="140"/>
        <v>39.094281607438788</v>
      </c>
      <c r="BY87" s="1">
        <f t="shared" si="199"/>
        <v>39.094281607438788</v>
      </c>
      <c r="CA87" s="11">
        <f t="shared" si="141"/>
        <v>39.094281607438788</v>
      </c>
      <c r="CB87" s="6">
        <f t="shared" si="237"/>
        <v>6.0598482148426571</v>
      </c>
      <c r="CC87" s="10">
        <f t="shared" si="142"/>
        <v>33.034433392596128</v>
      </c>
      <c r="CD87" s="1">
        <f t="shared" si="200"/>
        <v>33.034433392596128</v>
      </c>
      <c r="CF87" s="11">
        <f t="shared" si="143"/>
        <v>33.034433392596128</v>
      </c>
      <c r="CG87" s="6">
        <f t="shared" si="238"/>
        <v>5.120535382452756</v>
      </c>
      <c r="CH87" s="10">
        <f t="shared" si="144"/>
        <v>27.91389801014337</v>
      </c>
      <c r="CI87" s="1">
        <f t="shared" si="201"/>
        <v>76.317065286431628</v>
      </c>
      <c r="CK87" s="11">
        <f t="shared" si="145"/>
        <v>76.317065286431628</v>
      </c>
      <c r="CL87" s="6">
        <f t="shared" si="239"/>
        <v>11.829603021788621</v>
      </c>
      <c r="CM87" s="10">
        <f t="shared" si="146"/>
        <v>64.487462264643</v>
      </c>
      <c r="CN87" s="1">
        <f t="shared" si="202"/>
        <v>70.322588759378263</v>
      </c>
      <c r="CP87" s="11">
        <f t="shared" si="147"/>
        <v>70.322588759378263</v>
      </c>
      <c r="CQ87" s="6">
        <f t="shared" si="240"/>
        <v>10.900423193236188</v>
      </c>
      <c r="CR87" s="10">
        <f t="shared" si="148"/>
        <v>59.422165566142077</v>
      </c>
      <c r="CS87" s="1">
        <f t="shared" si="203"/>
        <v>64.798960380095352</v>
      </c>
      <c r="CU87" s="11">
        <f t="shared" si="149"/>
        <v>64.798960380095352</v>
      </c>
      <c r="CV87" s="6">
        <f t="shared" si="241"/>
        <v>10.04422765267706</v>
      </c>
      <c r="CW87" s="10">
        <f t="shared" si="150"/>
        <v>54.754732727418293</v>
      </c>
      <c r="CX87" s="1">
        <f t="shared" si="204"/>
        <v>59.709196439120035</v>
      </c>
      <c r="CZ87" s="11">
        <f t="shared" si="151"/>
        <v>59.709196439120035</v>
      </c>
      <c r="DA87" s="6">
        <f t="shared" si="242"/>
        <v>9.2552837032422399</v>
      </c>
      <c r="DB87" s="10">
        <f t="shared" si="152"/>
        <v>50.453912735877793</v>
      </c>
      <c r="DC87" s="1">
        <f t="shared" si="205"/>
        <v>55.019218186416474</v>
      </c>
      <c r="DE87" s="11">
        <f t="shared" si="153"/>
        <v>55.019218186416474</v>
      </c>
      <c r="DF87" s="6">
        <f t="shared" si="243"/>
        <v>8.5283089342036718</v>
      </c>
      <c r="DG87" s="10">
        <f t="shared" si="154"/>
        <v>46.490909252212802</v>
      </c>
      <c r="DH87" s="1">
        <f t="shared" si="206"/>
        <v>95.237049257072755</v>
      </c>
      <c r="DJ87" s="11">
        <f t="shared" si="155"/>
        <v>95.237049257072755</v>
      </c>
      <c r="DK87" s="6">
        <f t="shared" si="244"/>
        <v>14.76231405714182</v>
      </c>
      <c r="DL87" s="10">
        <f t="shared" si="156"/>
        <v>80.474735199930933</v>
      </c>
      <c r="DM87" s="1">
        <f t="shared" si="207"/>
        <v>90.958620056248037</v>
      </c>
      <c r="DO87" s="11">
        <f t="shared" si="157"/>
        <v>90.958620056248037</v>
      </c>
      <c r="DP87" s="6">
        <f t="shared" si="245"/>
        <v>14.099131860438783</v>
      </c>
      <c r="DQ87" s="10">
        <f t="shared" si="158"/>
        <v>76.859488195809249</v>
      </c>
      <c r="DR87" s="1">
        <f t="shared" si="208"/>
        <v>86.872395008841124</v>
      </c>
      <c r="DT87" s="11">
        <f t="shared" si="159"/>
        <v>86.872395008841124</v>
      </c>
      <c r="DU87" s="6">
        <f t="shared" si="246"/>
        <v>13.465742460740428</v>
      </c>
      <c r="DV87" s="10">
        <f t="shared" si="160"/>
        <v>73.406652548100695</v>
      </c>
      <c r="DW87" s="1">
        <f t="shared" si="209"/>
        <v>82.969739535463972</v>
      </c>
      <c r="DY87" s="11">
        <f t="shared" si="161"/>
        <v>82.969739535463972</v>
      </c>
      <c r="DZ87" s="6">
        <f t="shared" si="247"/>
        <v>12.860807446434128</v>
      </c>
      <c r="EA87" s="10">
        <f t="shared" si="162"/>
        <v>70.10893208902985</v>
      </c>
      <c r="EB87" s="1">
        <f t="shared" si="210"/>
        <v>79.242406956572751</v>
      </c>
      <c r="ED87" s="11">
        <f t="shared" si="163"/>
        <v>79.242406956572751</v>
      </c>
      <c r="EE87" s="6">
        <f t="shared" si="248"/>
        <v>12.283048532710517</v>
      </c>
      <c r="EF87" s="10">
        <f t="shared" si="164"/>
        <v>66.959358423862227</v>
      </c>
      <c r="EG87" s="1">
        <f t="shared" si="211"/>
        <v>134.46067043323734</v>
      </c>
      <c r="EI87" s="11">
        <f t="shared" si="165"/>
        <v>134.46067043323734</v>
      </c>
      <c r="EJ87" s="6">
        <f t="shared" si="249"/>
        <v>20.842210681174389</v>
      </c>
      <c r="EK87" s="10">
        <f t="shared" si="166"/>
        <v>113.61845975206295</v>
      </c>
      <c r="EL87" s="1">
        <f t="shared" si="212"/>
        <v>130.89692482407477</v>
      </c>
      <c r="EN87" s="11">
        <f t="shared" si="167"/>
        <v>130.89692482407477</v>
      </c>
      <c r="EO87" s="6">
        <f t="shared" si="250"/>
        <v>20.289808729280534</v>
      </c>
      <c r="EP87" s="10">
        <f t="shared" si="168"/>
        <v>110.60711609479424</v>
      </c>
      <c r="EQ87" s="1">
        <f t="shared" si="213"/>
        <v>127.42763272853756</v>
      </c>
      <c r="ES87" s="11">
        <f t="shared" si="169"/>
        <v>127.42763272853756</v>
      </c>
      <c r="ET87" s="6">
        <f t="shared" si="251"/>
        <v>19.752047638719695</v>
      </c>
      <c r="EU87" s="10">
        <f t="shared" si="170"/>
        <v>107.67558508981787</v>
      </c>
      <c r="EV87" s="1">
        <f t="shared" si="214"/>
        <v>124.01826124108234</v>
      </c>
      <c r="EX87" s="11">
        <f t="shared" si="171"/>
        <v>124.01826124108234</v>
      </c>
      <c r="EY87" s="6">
        <f t="shared" si="252"/>
        <v>19.223574601935209</v>
      </c>
      <c r="EZ87" s="10">
        <f t="shared" si="172"/>
        <v>104.79468663914713</v>
      </c>
      <c r="FA87" s="1">
        <f t="shared" si="215"/>
        <v>120.73128124514869</v>
      </c>
      <c r="FC87" s="11">
        <f t="shared" si="173"/>
        <v>120.73128124514869</v>
      </c>
      <c r="FD87" s="6">
        <f t="shared" si="253"/>
        <v>18.714072980685518</v>
      </c>
      <c r="FE87" s="10">
        <f t="shared" si="174"/>
        <v>102.01720826446318</v>
      </c>
      <c r="FF87" s="1">
        <f t="shared" si="216"/>
        <v>110.75461131585712</v>
      </c>
      <c r="FH87" s="11">
        <f t="shared" si="175"/>
        <v>110.75461131585712</v>
      </c>
      <c r="FI87" s="6">
        <f t="shared" si="254"/>
        <v>17.16762928162575</v>
      </c>
      <c r="FJ87" s="10">
        <f t="shared" si="176"/>
        <v>93.586982034231369</v>
      </c>
      <c r="FK87" s="1">
        <f t="shared" si="217"/>
        <v>108.94609926768047</v>
      </c>
      <c r="FM87" s="11">
        <f t="shared" si="177"/>
        <v>108.94609926768047</v>
      </c>
      <c r="FN87" s="6">
        <f t="shared" si="255"/>
        <v>16.887299063086079</v>
      </c>
      <c r="FO87" s="10">
        <f t="shared" si="178"/>
        <v>92.058800204594391</v>
      </c>
      <c r="FP87" s="1">
        <f t="shared" si="218"/>
        <v>107.16711841273849</v>
      </c>
      <c r="FR87" s="11">
        <f t="shared" si="179"/>
        <v>107.16711841273849</v>
      </c>
      <c r="FS87" s="6">
        <f t="shared" si="256"/>
        <v>16.611546356684944</v>
      </c>
      <c r="FT87" s="10">
        <f t="shared" si="180"/>
        <v>90.555572056053549</v>
      </c>
      <c r="FU87" s="1">
        <f t="shared" si="219"/>
        <v>105.41718653617693</v>
      </c>
      <c r="FW87" s="11">
        <f t="shared" si="181"/>
        <v>105.41718653617693</v>
      </c>
      <c r="FX87" s="6">
        <f t="shared" si="257"/>
        <v>16.340296416226643</v>
      </c>
      <c r="FY87" s="10">
        <f t="shared" si="182"/>
        <v>89.076890119950292</v>
      </c>
      <c r="FZ87" s="1">
        <f t="shared" si="220"/>
        <v>103.69582929722765</v>
      </c>
      <c r="GB87" s="11">
        <f t="shared" si="183"/>
        <v>103.69582929722765</v>
      </c>
      <c r="GC87" s="6">
        <f t="shared" si="258"/>
        <v>16.073475716046069</v>
      </c>
      <c r="GD87" s="10">
        <f t="shared" si="184"/>
        <v>87.622353581181585</v>
      </c>
      <c r="GE87" s="1">
        <f t="shared" si="221"/>
        <v>94.601136707890305</v>
      </c>
    </row>
    <row r="88" spans="1:187" x14ac:dyDescent="0.3">
      <c r="A88">
        <v>102</v>
      </c>
      <c r="B88">
        <v>20</v>
      </c>
      <c r="D88">
        <f t="shared" si="111"/>
        <v>20</v>
      </c>
      <c r="E88" s="6">
        <f t="shared" si="222"/>
        <v>3.10012</v>
      </c>
      <c r="F88" s="9">
        <f t="shared" si="112"/>
        <v>16.89988</v>
      </c>
      <c r="G88" s="4">
        <f t="shared" si="185"/>
        <v>16.89988</v>
      </c>
      <c r="I88" s="11">
        <f t="shared" si="113"/>
        <v>16.89988</v>
      </c>
      <c r="J88" s="6">
        <f t="shared" si="223"/>
        <v>2.6195827992799998</v>
      </c>
      <c r="K88" s="10">
        <f t="shared" si="114"/>
        <v>14.28029720072</v>
      </c>
      <c r="L88" s="12">
        <f t="shared" si="186"/>
        <v>14.994312060755998</v>
      </c>
      <c r="N88" s="11">
        <f t="shared" si="115"/>
        <v>14.994312060755998</v>
      </c>
      <c r="O88" s="6">
        <f t="shared" si="224"/>
        <v>2.3242083352895442</v>
      </c>
      <c r="P88" s="10">
        <f t="shared" si="116"/>
        <v>12.670103725466454</v>
      </c>
      <c r="Q88" s="10">
        <f t="shared" si="187"/>
        <v>28.960237086780467</v>
      </c>
      <c r="S88" s="11">
        <f t="shared" si="117"/>
        <v>28.960237086780467</v>
      </c>
      <c r="T88" s="6">
        <f t="shared" si="225"/>
        <v>4.4890105098734931</v>
      </c>
      <c r="U88" s="10">
        <f t="shared" si="118"/>
        <v>24.471226576906972</v>
      </c>
      <c r="V88" s="12">
        <f t="shared" si="188"/>
        <v>24.471226576906972</v>
      </c>
      <c r="X88" s="11">
        <f t="shared" si="119"/>
        <v>24.471226576906972</v>
      </c>
      <c r="Y88" s="6">
        <f t="shared" si="226"/>
        <v>3.7931869467800423</v>
      </c>
      <c r="Z88" s="10">
        <f t="shared" si="120"/>
        <v>20.678039630126928</v>
      </c>
      <c r="AA88" s="10">
        <f t="shared" si="189"/>
        <v>20.678039630126928</v>
      </c>
      <c r="AC88" s="11">
        <f t="shared" si="121"/>
        <v>20.678039630126928</v>
      </c>
      <c r="AD88" s="6">
        <f t="shared" si="227"/>
        <v>3.2052202109074548</v>
      </c>
      <c r="AE88" s="10">
        <f t="shared" si="122"/>
        <v>17.472819419219473</v>
      </c>
      <c r="AF88" s="1">
        <f t="shared" si="190"/>
        <v>17.472819419219473</v>
      </c>
      <c r="AH88" s="11">
        <f t="shared" si="123"/>
        <v>17.472819419219473</v>
      </c>
      <c r="AI88" s="6">
        <f t="shared" si="228"/>
        <v>2.7083918468955335</v>
      </c>
      <c r="AJ88" s="10">
        <f t="shared" si="124"/>
        <v>14.764427572323939</v>
      </c>
      <c r="AK88" s="10">
        <f t="shared" si="191"/>
        <v>15.072019813414025</v>
      </c>
      <c r="AM88" s="11">
        <f t="shared" si="125"/>
        <v>15.072019813414025</v>
      </c>
      <c r="AN88" s="6">
        <f t="shared" si="229"/>
        <v>2.3362535031980545</v>
      </c>
      <c r="AO88" s="10">
        <f t="shared" si="126"/>
        <v>12.73576631021597</v>
      </c>
      <c r="AP88" s="4">
        <f t="shared" si="192"/>
        <v>42.88574369766603</v>
      </c>
      <c r="AR88" s="11">
        <f t="shared" si="127"/>
        <v>42.88574369766603</v>
      </c>
      <c r="AS88" s="6">
        <f t="shared" si="230"/>
        <v>6.6475475876004211</v>
      </c>
      <c r="AT88" s="10">
        <f t="shared" si="128"/>
        <v>36.238196110065608</v>
      </c>
      <c r="AU88" s="10">
        <f t="shared" si="193"/>
        <v>36.238196110065608</v>
      </c>
      <c r="AW88" s="11">
        <f t="shared" si="129"/>
        <v>36.238196110065608</v>
      </c>
      <c r="AX88" s="6">
        <f t="shared" si="231"/>
        <v>5.6171378262368297</v>
      </c>
      <c r="AY88" s="10">
        <f t="shared" si="130"/>
        <v>30.621058283828781</v>
      </c>
      <c r="AZ88" s="1">
        <f t="shared" si="194"/>
        <v>30.621058283828781</v>
      </c>
      <c r="BB88" s="11">
        <f t="shared" si="131"/>
        <v>30.621058283828781</v>
      </c>
      <c r="BC88" s="6">
        <f t="shared" si="232"/>
        <v>4.7464477603431643</v>
      </c>
      <c r="BD88" s="10">
        <f t="shared" si="132"/>
        <v>25.874610523485615</v>
      </c>
      <c r="BE88" s="1">
        <f t="shared" si="195"/>
        <v>25.874610523485615</v>
      </c>
      <c r="BG88" s="11">
        <f t="shared" si="133"/>
        <v>25.874610523485615</v>
      </c>
      <c r="BH88" s="6">
        <f t="shared" si="233"/>
        <v>4.0107198788034113</v>
      </c>
      <c r="BI88" s="10">
        <f t="shared" si="134"/>
        <v>21.863890644682204</v>
      </c>
      <c r="BJ88" s="1">
        <f t="shared" si="196"/>
        <v>21.863890644682204</v>
      </c>
      <c r="BL88" s="11">
        <f t="shared" si="135"/>
        <v>21.863890644682204</v>
      </c>
      <c r="BM88" s="6">
        <f t="shared" si="234"/>
        <v>3.38903423326961</v>
      </c>
      <c r="BN88" s="10">
        <f t="shared" si="136"/>
        <v>18.474856411412595</v>
      </c>
      <c r="BO88" s="1">
        <f t="shared" si="197"/>
        <v>54.640787447086943</v>
      </c>
      <c r="BQ88" s="11">
        <f t="shared" si="137"/>
        <v>54.640787447086943</v>
      </c>
      <c r="BR88" s="6">
        <f t="shared" si="235"/>
        <v>8.4696498990231586</v>
      </c>
      <c r="BS88" s="10">
        <f t="shared" si="138"/>
        <v>46.171137548063783</v>
      </c>
      <c r="BT88" s="1">
        <f t="shared" si="198"/>
        <v>46.171137548063783</v>
      </c>
      <c r="BV88" s="11">
        <f t="shared" si="139"/>
        <v>46.171137548063783</v>
      </c>
      <c r="BW88" s="6">
        <f t="shared" si="236"/>
        <v>7.1568033467751748</v>
      </c>
      <c r="BX88" s="10">
        <f t="shared" si="140"/>
        <v>39.014334201288605</v>
      </c>
      <c r="BY88" s="1">
        <f t="shared" si="199"/>
        <v>39.094281607438788</v>
      </c>
      <c r="CA88" s="11">
        <f t="shared" si="141"/>
        <v>39.094281607438788</v>
      </c>
      <c r="CB88" s="6">
        <f t="shared" si="237"/>
        <v>6.0598482148426571</v>
      </c>
      <c r="CC88" s="10">
        <f t="shared" si="142"/>
        <v>33.034433392596128</v>
      </c>
      <c r="CD88" s="1">
        <f t="shared" si="200"/>
        <v>33.034433392596128</v>
      </c>
      <c r="CF88" s="11">
        <f t="shared" si="143"/>
        <v>33.034433392596128</v>
      </c>
      <c r="CG88" s="6">
        <f t="shared" si="238"/>
        <v>5.120535382452756</v>
      </c>
      <c r="CH88" s="10">
        <f t="shared" si="144"/>
        <v>27.91389801014337</v>
      </c>
      <c r="CI88" s="1">
        <f t="shared" si="201"/>
        <v>27.91389801014337</v>
      </c>
      <c r="CK88" s="11">
        <f t="shared" si="145"/>
        <v>27.91389801014337</v>
      </c>
      <c r="CL88" s="6">
        <f t="shared" si="239"/>
        <v>4.326821674960283</v>
      </c>
      <c r="CM88" s="10">
        <f t="shared" si="146"/>
        <v>23.587076335183088</v>
      </c>
      <c r="CN88" s="1">
        <f t="shared" si="202"/>
        <v>64.487462264643</v>
      </c>
      <c r="CP88" s="11">
        <f t="shared" si="147"/>
        <v>64.487462264643</v>
      </c>
      <c r="CQ88" s="6">
        <f t="shared" si="240"/>
        <v>9.9959435757932535</v>
      </c>
      <c r="CR88" s="10">
        <f t="shared" si="148"/>
        <v>54.491518688849744</v>
      </c>
      <c r="CS88" s="1">
        <f t="shared" si="203"/>
        <v>59.422165566142077</v>
      </c>
      <c r="CU88" s="11">
        <f t="shared" si="149"/>
        <v>59.422165566142077</v>
      </c>
      <c r="CV88" s="6">
        <f t="shared" si="241"/>
        <v>9.2107921957454195</v>
      </c>
      <c r="CW88" s="10">
        <f t="shared" si="150"/>
        <v>50.211373370396657</v>
      </c>
      <c r="CX88" s="1">
        <f t="shared" si="204"/>
        <v>54.754732727418293</v>
      </c>
      <c r="CZ88" s="11">
        <f t="shared" si="151"/>
        <v>54.754732727418293</v>
      </c>
      <c r="DA88" s="6">
        <f t="shared" si="242"/>
        <v>8.4873121011462</v>
      </c>
      <c r="DB88" s="10">
        <f t="shared" si="152"/>
        <v>46.267420626272092</v>
      </c>
      <c r="DC88" s="1">
        <f t="shared" si="205"/>
        <v>50.453912735877793</v>
      </c>
      <c r="DE88" s="11">
        <f t="shared" si="153"/>
        <v>50.453912735877793</v>
      </c>
      <c r="DF88" s="6">
        <f t="shared" si="243"/>
        <v>7.8206591975374735</v>
      </c>
      <c r="DG88" s="10">
        <f t="shared" si="154"/>
        <v>42.63325353834032</v>
      </c>
      <c r="DH88" s="1">
        <f t="shared" si="206"/>
        <v>46.490909252212802</v>
      </c>
      <c r="DJ88" s="11">
        <f t="shared" si="155"/>
        <v>46.490909252212802</v>
      </c>
      <c r="DK88" s="6">
        <f t="shared" si="244"/>
        <v>7.2063698795484976</v>
      </c>
      <c r="DL88" s="10">
        <f t="shared" si="156"/>
        <v>39.284539372664305</v>
      </c>
      <c r="DM88" s="1">
        <f t="shared" si="207"/>
        <v>80.474735199930933</v>
      </c>
      <c r="DO88" s="11">
        <f t="shared" si="157"/>
        <v>80.474735199930933</v>
      </c>
      <c r="DP88" s="6">
        <f t="shared" si="245"/>
        <v>12.474066804400495</v>
      </c>
      <c r="DQ88" s="10">
        <f t="shared" si="158"/>
        <v>68.00066839553044</v>
      </c>
      <c r="DR88" s="1">
        <f t="shared" si="208"/>
        <v>76.859488195809249</v>
      </c>
      <c r="DT88" s="11">
        <f t="shared" si="159"/>
        <v>76.859488195809249</v>
      </c>
      <c r="DU88" s="6">
        <f t="shared" si="246"/>
        <v>11.913681827279609</v>
      </c>
      <c r="DV88" s="10">
        <f t="shared" si="160"/>
        <v>64.945806368529645</v>
      </c>
      <c r="DW88" s="1">
        <f t="shared" si="209"/>
        <v>73.406652548100695</v>
      </c>
      <c r="DY88" s="11">
        <f t="shared" si="161"/>
        <v>73.406652548100695</v>
      </c>
      <c r="DZ88" s="6">
        <f t="shared" si="247"/>
        <v>11.378471584870896</v>
      </c>
      <c r="EA88" s="10">
        <f t="shared" si="162"/>
        <v>62.028180963229801</v>
      </c>
      <c r="EB88" s="1">
        <f t="shared" si="210"/>
        <v>70.10893208902985</v>
      </c>
      <c r="ED88" s="11">
        <f t="shared" si="163"/>
        <v>70.10893208902985</v>
      </c>
      <c r="EE88" s="6">
        <f t="shared" si="248"/>
        <v>10.867305127392161</v>
      </c>
      <c r="EF88" s="10">
        <f t="shared" si="164"/>
        <v>59.241626961637692</v>
      </c>
      <c r="EG88" s="1">
        <f t="shared" si="211"/>
        <v>66.959358423862227</v>
      </c>
      <c r="EI88" s="11">
        <f t="shared" si="165"/>
        <v>66.959358423862227</v>
      </c>
      <c r="EJ88" s="6">
        <f t="shared" si="249"/>
        <v>10.379102311849188</v>
      </c>
      <c r="EK88" s="10">
        <f t="shared" si="166"/>
        <v>56.580256112013039</v>
      </c>
      <c r="EL88" s="1">
        <f t="shared" si="212"/>
        <v>113.61845975206295</v>
      </c>
      <c r="EN88" s="11">
        <f t="shared" si="167"/>
        <v>113.61845975206295</v>
      </c>
      <c r="EO88" s="6">
        <f t="shared" si="250"/>
        <v>17.611542972328269</v>
      </c>
      <c r="EP88" s="10">
        <f t="shared" si="168"/>
        <v>96.006916779734681</v>
      </c>
      <c r="EQ88" s="1">
        <f t="shared" si="213"/>
        <v>110.60711609479424</v>
      </c>
      <c r="ES88" s="11">
        <f t="shared" si="169"/>
        <v>110.60711609479424</v>
      </c>
      <c r="ET88" s="6">
        <f t="shared" si="251"/>
        <v>17.144766637389676</v>
      </c>
      <c r="EU88" s="10">
        <f t="shared" si="170"/>
        <v>93.462349457404557</v>
      </c>
      <c r="EV88" s="1">
        <f t="shared" si="214"/>
        <v>107.67558508981787</v>
      </c>
      <c r="EX88" s="11">
        <f t="shared" si="171"/>
        <v>107.67558508981787</v>
      </c>
      <c r="EY88" s="6">
        <f t="shared" si="252"/>
        <v>16.690361742432309</v>
      </c>
      <c r="EZ88" s="10">
        <f t="shared" si="172"/>
        <v>90.985223347385556</v>
      </c>
      <c r="FA88" s="1">
        <f t="shared" si="215"/>
        <v>104.79468663914713</v>
      </c>
      <c r="FC88" s="11">
        <f t="shared" si="173"/>
        <v>104.79468663914713</v>
      </c>
      <c r="FD88" s="6">
        <f t="shared" si="253"/>
        <v>16.24380519718764</v>
      </c>
      <c r="FE88" s="10">
        <f t="shared" si="174"/>
        <v>88.55088144195949</v>
      </c>
      <c r="FF88" s="1">
        <f t="shared" si="216"/>
        <v>102.01720826446318</v>
      </c>
      <c r="FH88" s="11">
        <f t="shared" si="175"/>
        <v>102.01720826446318</v>
      </c>
      <c r="FI88" s="6">
        <f t="shared" si="254"/>
        <v>15.81327938424138</v>
      </c>
      <c r="FJ88" s="10">
        <f t="shared" si="176"/>
        <v>86.203928880221795</v>
      </c>
      <c r="FK88" s="1">
        <f t="shared" si="217"/>
        <v>93.586982034231369</v>
      </c>
      <c r="FM88" s="11">
        <f t="shared" si="177"/>
        <v>93.586982034231369</v>
      </c>
      <c r="FN88" s="6">
        <f t="shared" si="255"/>
        <v>14.506543737198069</v>
      </c>
      <c r="FO88" s="10">
        <f t="shared" si="178"/>
        <v>79.080438297033297</v>
      </c>
      <c r="FP88" s="1">
        <f t="shared" si="218"/>
        <v>92.058800204594391</v>
      </c>
      <c r="FR88" s="11">
        <f t="shared" si="179"/>
        <v>92.058800204594391</v>
      </c>
      <c r="FS88" s="6">
        <f t="shared" si="256"/>
        <v>14.269666384513359</v>
      </c>
      <c r="FT88" s="10">
        <f t="shared" si="180"/>
        <v>77.789133820081034</v>
      </c>
      <c r="FU88" s="1">
        <f t="shared" si="219"/>
        <v>90.555572056053549</v>
      </c>
      <c r="FW88" s="11">
        <f t="shared" si="181"/>
        <v>90.555572056053549</v>
      </c>
      <c r="FX88" s="6">
        <f t="shared" si="257"/>
        <v>14.036657002120636</v>
      </c>
      <c r="FY88" s="10">
        <f t="shared" si="182"/>
        <v>76.518915053932915</v>
      </c>
      <c r="FZ88" s="1">
        <f t="shared" si="220"/>
        <v>89.076890119950292</v>
      </c>
      <c r="GB88" s="11">
        <f t="shared" si="183"/>
        <v>89.076890119950292</v>
      </c>
      <c r="GC88" s="6">
        <f t="shared" si="258"/>
        <v>13.807452429933015</v>
      </c>
      <c r="GD88" s="10">
        <f t="shared" si="184"/>
        <v>75.26943769001727</v>
      </c>
      <c r="GE88" s="1">
        <f t="shared" si="221"/>
        <v>87.622353581181585</v>
      </c>
    </row>
    <row r="89" spans="1:187" x14ac:dyDescent="0.3">
      <c r="A89">
        <v>103</v>
      </c>
      <c r="B89">
        <v>20</v>
      </c>
      <c r="D89">
        <f t="shared" si="111"/>
        <v>20</v>
      </c>
      <c r="E89" s="6">
        <f t="shared" si="222"/>
        <v>3.10012</v>
      </c>
      <c r="F89" s="9">
        <f t="shared" si="112"/>
        <v>16.89988</v>
      </c>
      <c r="G89" s="4">
        <f t="shared" si="185"/>
        <v>16.89988</v>
      </c>
      <c r="I89" s="11">
        <f t="shared" si="113"/>
        <v>16.89988</v>
      </c>
      <c r="J89" s="6">
        <f t="shared" si="223"/>
        <v>2.6195827992799998</v>
      </c>
      <c r="K89" s="10">
        <f t="shared" si="114"/>
        <v>14.28029720072</v>
      </c>
      <c r="L89" s="12">
        <f t="shared" si="186"/>
        <v>14.28029720072</v>
      </c>
      <c r="N89" s="11">
        <f t="shared" si="115"/>
        <v>14.28029720072</v>
      </c>
      <c r="O89" s="6">
        <f t="shared" si="224"/>
        <v>2.2135317478948044</v>
      </c>
      <c r="P89" s="10">
        <f t="shared" si="116"/>
        <v>12.066765452825194</v>
      </c>
      <c r="Q89" s="10">
        <f t="shared" si="187"/>
        <v>12.670103725466454</v>
      </c>
      <c r="S89" s="11">
        <f t="shared" si="117"/>
        <v>12.670103725466454</v>
      </c>
      <c r="T89" s="6">
        <f t="shared" si="225"/>
        <v>1.9639420980696531</v>
      </c>
      <c r="U89" s="10">
        <f t="shared" si="118"/>
        <v>10.706161627396801</v>
      </c>
      <c r="V89" s="12">
        <f t="shared" si="188"/>
        <v>24.471226576906972</v>
      </c>
      <c r="X89" s="11">
        <f t="shared" si="119"/>
        <v>24.471226576906972</v>
      </c>
      <c r="Y89" s="6">
        <f t="shared" si="226"/>
        <v>3.7931869467800423</v>
      </c>
      <c r="Z89" s="10">
        <f t="shared" si="120"/>
        <v>20.678039630126928</v>
      </c>
      <c r="AA89" s="10">
        <f t="shared" si="189"/>
        <v>20.678039630126928</v>
      </c>
      <c r="AC89" s="11">
        <f t="shared" si="121"/>
        <v>20.678039630126928</v>
      </c>
      <c r="AD89" s="6">
        <f t="shared" si="227"/>
        <v>3.2052202109074548</v>
      </c>
      <c r="AE89" s="10">
        <f t="shared" si="122"/>
        <v>17.472819419219473</v>
      </c>
      <c r="AF89" s="1">
        <f t="shared" si="190"/>
        <v>17.472819419219473</v>
      </c>
      <c r="AH89" s="11">
        <f t="shared" si="123"/>
        <v>17.472819419219473</v>
      </c>
      <c r="AI89" s="6">
        <f t="shared" si="228"/>
        <v>2.7083918468955335</v>
      </c>
      <c r="AJ89" s="10">
        <f t="shared" si="124"/>
        <v>14.764427572323939</v>
      </c>
      <c r="AK89" s="10">
        <f t="shared" si="191"/>
        <v>14.764427572323939</v>
      </c>
      <c r="AM89" s="11">
        <f t="shared" si="125"/>
        <v>14.764427572323939</v>
      </c>
      <c r="AN89" s="6">
        <f t="shared" si="229"/>
        <v>2.2885748602756446</v>
      </c>
      <c r="AO89" s="10">
        <f t="shared" si="126"/>
        <v>12.475852712048294</v>
      </c>
      <c r="AP89" s="4">
        <f t="shared" si="192"/>
        <v>12.73576631021597</v>
      </c>
      <c r="AR89" s="11">
        <f t="shared" si="127"/>
        <v>12.73576631021597</v>
      </c>
      <c r="AS89" s="6">
        <f t="shared" si="230"/>
        <v>1.9741201926813368</v>
      </c>
      <c r="AT89" s="10">
        <f t="shared" si="128"/>
        <v>10.761646117534633</v>
      </c>
      <c r="AU89" s="10">
        <f t="shared" si="193"/>
        <v>36.238196110065608</v>
      </c>
      <c r="AW89" s="11">
        <f t="shared" si="129"/>
        <v>36.238196110065608</v>
      </c>
      <c r="AX89" s="6">
        <f t="shared" si="231"/>
        <v>5.6171378262368297</v>
      </c>
      <c r="AY89" s="10">
        <f t="shared" si="130"/>
        <v>30.621058283828781</v>
      </c>
      <c r="AZ89" s="1">
        <f t="shared" si="194"/>
        <v>30.621058283828781</v>
      </c>
      <c r="BB89" s="11">
        <f t="shared" si="131"/>
        <v>30.621058283828781</v>
      </c>
      <c r="BC89" s="6">
        <f t="shared" si="232"/>
        <v>4.7464477603431643</v>
      </c>
      <c r="BD89" s="10">
        <f t="shared" si="132"/>
        <v>25.874610523485615</v>
      </c>
      <c r="BE89" s="1">
        <f t="shared" si="195"/>
        <v>25.874610523485615</v>
      </c>
      <c r="BG89" s="11">
        <f t="shared" si="133"/>
        <v>25.874610523485615</v>
      </c>
      <c r="BH89" s="6">
        <f t="shared" si="233"/>
        <v>4.0107198788034113</v>
      </c>
      <c r="BI89" s="10">
        <f t="shared" si="134"/>
        <v>21.863890644682204</v>
      </c>
      <c r="BJ89" s="1">
        <f t="shared" si="196"/>
        <v>21.863890644682204</v>
      </c>
      <c r="BL89" s="11">
        <f t="shared" si="135"/>
        <v>21.863890644682204</v>
      </c>
      <c r="BM89" s="6">
        <f t="shared" si="234"/>
        <v>3.38903423326961</v>
      </c>
      <c r="BN89" s="10">
        <f t="shared" si="136"/>
        <v>18.474856411412595</v>
      </c>
      <c r="BO89" s="1">
        <f t="shared" si="197"/>
        <v>18.474856411412595</v>
      </c>
      <c r="BQ89" s="11">
        <f t="shared" si="137"/>
        <v>18.474856411412595</v>
      </c>
      <c r="BR89" s="6">
        <f t="shared" si="235"/>
        <v>2.8637135929074207</v>
      </c>
      <c r="BS89" s="10">
        <f t="shared" si="138"/>
        <v>15.611142818505176</v>
      </c>
      <c r="BT89" s="1">
        <f t="shared" si="198"/>
        <v>46.171137548063783</v>
      </c>
      <c r="BV89" s="11">
        <f t="shared" si="139"/>
        <v>46.171137548063783</v>
      </c>
      <c r="BW89" s="6">
        <f t="shared" si="236"/>
        <v>7.1568033467751748</v>
      </c>
      <c r="BX89" s="10">
        <f t="shared" si="140"/>
        <v>39.014334201288605</v>
      </c>
      <c r="BY89" s="1">
        <f t="shared" si="199"/>
        <v>39.014334201288605</v>
      </c>
      <c r="CA89" s="11">
        <f t="shared" si="141"/>
        <v>39.014334201288605</v>
      </c>
      <c r="CB89" s="6">
        <f t="shared" si="237"/>
        <v>6.0474558872049418</v>
      </c>
      <c r="CC89" s="10">
        <f t="shared" si="142"/>
        <v>32.966878314083665</v>
      </c>
      <c r="CD89" s="1">
        <f t="shared" si="200"/>
        <v>33.034433392596128</v>
      </c>
      <c r="CF89" s="11">
        <f t="shared" si="143"/>
        <v>33.034433392596128</v>
      </c>
      <c r="CG89" s="6">
        <f t="shared" si="238"/>
        <v>5.120535382452756</v>
      </c>
      <c r="CH89" s="10">
        <f t="shared" si="144"/>
        <v>27.91389801014337</v>
      </c>
      <c r="CI89" s="1">
        <f t="shared" si="201"/>
        <v>27.91389801014337</v>
      </c>
      <c r="CK89" s="11">
        <f t="shared" si="145"/>
        <v>27.91389801014337</v>
      </c>
      <c r="CL89" s="6">
        <f t="shared" si="239"/>
        <v>4.326821674960283</v>
      </c>
      <c r="CM89" s="10">
        <f t="shared" si="146"/>
        <v>23.587076335183088</v>
      </c>
      <c r="CN89" s="1">
        <f t="shared" si="202"/>
        <v>23.587076335183088</v>
      </c>
      <c r="CP89" s="11">
        <f t="shared" si="147"/>
        <v>23.587076335183088</v>
      </c>
      <c r="CQ89" s="6">
        <f t="shared" si="240"/>
        <v>3.6561383544113899</v>
      </c>
      <c r="CR89" s="10">
        <f t="shared" si="148"/>
        <v>19.930937980771699</v>
      </c>
      <c r="CS89" s="1">
        <f t="shared" si="203"/>
        <v>54.491518688849744</v>
      </c>
      <c r="CU89" s="11">
        <f t="shared" si="149"/>
        <v>54.491518688849744</v>
      </c>
      <c r="CV89" s="6">
        <f t="shared" si="241"/>
        <v>8.4465123458838445</v>
      </c>
      <c r="CW89" s="10">
        <f t="shared" si="150"/>
        <v>46.045006342965898</v>
      </c>
      <c r="CX89" s="1">
        <f t="shared" si="204"/>
        <v>50.211373370396657</v>
      </c>
      <c r="CZ89" s="11">
        <f t="shared" si="151"/>
        <v>50.211373370396657</v>
      </c>
      <c r="DA89" s="6">
        <f t="shared" si="242"/>
        <v>7.7830641406517049</v>
      </c>
      <c r="DB89" s="10">
        <f t="shared" si="152"/>
        <v>42.428309229744954</v>
      </c>
      <c r="DC89" s="1">
        <f t="shared" si="205"/>
        <v>46.267420626272092</v>
      </c>
      <c r="DE89" s="11">
        <f t="shared" si="153"/>
        <v>46.267420626272092</v>
      </c>
      <c r="DF89" s="6">
        <f t="shared" si="243"/>
        <v>7.1717278015959325</v>
      </c>
      <c r="DG89" s="10">
        <f t="shared" si="154"/>
        <v>39.095692824676156</v>
      </c>
      <c r="DH89" s="1">
        <f t="shared" si="206"/>
        <v>42.63325353834032</v>
      </c>
      <c r="DJ89" s="11">
        <f t="shared" si="155"/>
        <v>42.63325353834032</v>
      </c>
      <c r="DK89" s="6">
        <f t="shared" si="244"/>
        <v>6.6084100979639802</v>
      </c>
      <c r="DL89" s="10">
        <f t="shared" si="156"/>
        <v>36.024843440376337</v>
      </c>
      <c r="DM89" s="1">
        <f t="shared" si="207"/>
        <v>39.284539372664305</v>
      </c>
      <c r="DO89" s="11">
        <f t="shared" si="157"/>
        <v>39.284539372664305</v>
      </c>
      <c r="DP89" s="6">
        <f t="shared" si="245"/>
        <v>6.0893393099992039</v>
      </c>
      <c r="DQ89" s="10">
        <f t="shared" si="158"/>
        <v>33.195200062665101</v>
      </c>
      <c r="DR89" s="1">
        <f t="shared" si="208"/>
        <v>68.00066839553044</v>
      </c>
      <c r="DT89" s="11">
        <f t="shared" si="159"/>
        <v>68.00066839553044</v>
      </c>
      <c r="DU89" s="6">
        <f t="shared" si="246"/>
        <v>10.540511605317592</v>
      </c>
      <c r="DV89" s="10">
        <f t="shared" si="160"/>
        <v>57.460156790212849</v>
      </c>
      <c r="DW89" s="1">
        <f t="shared" si="209"/>
        <v>64.945806368529645</v>
      </c>
      <c r="DY89" s="11">
        <f t="shared" si="161"/>
        <v>64.945806368529645</v>
      </c>
      <c r="DZ89" s="6">
        <f t="shared" si="247"/>
        <v>10.066989661960307</v>
      </c>
      <c r="EA89" s="10">
        <f t="shared" si="162"/>
        <v>54.878816706569339</v>
      </c>
      <c r="EB89" s="1">
        <f t="shared" si="210"/>
        <v>62.028180963229801</v>
      </c>
      <c r="ED89" s="11">
        <f t="shared" si="163"/>
        <v>62.028180963229801</v>
      </c>
      <c r="EE89" s="6">
        <f t="shared" si="248"/>
        <v>9.6147402183863981</v>
      </c>
      <c r="EF89" s="10">
        <f t="shared" si="164"/>
        <v>52.413440744843399</v>
      </c>
      <c r="EG89" s="1">
        <f t="shared" si="211"/>
        <v>59.241626961637692</v>
      </c>
      <c r="EI89" s="11">
        <f t="shared" si="165"/>
        <v>59.241626961637692</v>
      </c>
      <c r="EJ89" s="6">
        <f t="shared" si="249"/>
        <v>9.1828076288156133</v>
      </c>
      <c r="EK89" s="10">
        <f t="shared" si="166"/>
        <v>50.058819332822083</v>
      </c>
      <c r="EL89" s="1">
        <f t="shared" si="212"/>
        <v>56.580256112013039</v>
      </c>
      <c r="EN89" s="11">
        <f t="shared" si="167"/>
        <v>56.580256112013039</v>
      </c>
      <c r="EO89" s="6">
        <f t="shared" si="250"/>
        <v>8.7702791788986936</v>
      </c>
      <c r="EP89" s="10">
        <f t="shared" si="168"/>
        <v>47.809976933114342</v>
      </c>
      <c r="EQ89" s="1">
        <f t="shared" si="213"/>
        <v>96.006916779734681</v>
      </c>
      <c r="ES89" s="11">
        <f t="shared" si="169"/>
        <v>96.006916779734681</v>
      </c>
      <c r="ET89" s="6">
        <f t="shared" si="251"/>
        <v>14.881648142359554</v>
      </c>
      <c r="EU89" s="10">
        <f t="shared" si="170"/>
        <v>81.125268637375129</v>
      </c>
      <c r="EV89" s="1">
        <f t="shared" si="214"/>
        <v>93.462349457404557</v>
      </c>
      <c r="EX89" s="11">
        <f t="shared" si="171"/>
        <v>93.462349457404557</v>
      </c>
      <c r="EY89" s="6">
        <f t="shared" si="252"/>
        <v>14.487224939994451</v>
      </c>
      <c r="EZ89" s="10">
        <f t="shared" si="172"/>
        <v>78.975124517410109</v>
      </c>
      <c r="FA89" s="1">
        <f t="shared" si="215"/>
        <v>90.985223347385556</v>
      </c>
      <c r="FC89" s="11">
        <f t="shared" si="173"/>
        <v>90.985223347385556</v>
      </c>
      <c r="FD89" s="6">
        <f t="shared" si="253"/>
        <v>14.103255530184846</v>
      </c>
      <c r="FE89" s="10">
        <f t="shared" si="174"/>
        <v>76.881967817200717</v>
      </c>
      <c r="FF89" s="1">
        <f t="shared" si="216"/>
        <v>88.55088144195949</v>
      </c>
      <c r="FH89" s="11">
        <f t="shared" si="175"/>
        <v>88.55088144195949</v>
      </c>
      <c r="FI89" s="6">
        <f t="shared" si="254"/>
        <v>13.725917928792374</v>
      </c>
      <c r="FJ89" s="10">
        <f t="shared" si="176"/>
        <v>74.82496351316712</v>
      </c>
      <c r="FK89" s="1">
        <f t="shared" si="217"/>
        <v>86.203928880221795</v>
      </c>
      <c r="FM89" s="11">
        <f t="shared" si="177"/>
        <v>86.203928880221795</v>
      </c>
      <c r="FN89" s="6">
        <f t="shared" si="255"/>
        <v>13.36212620000766</v>
      </c>
      <c r="FO89" s="10">
        <f t="shared" si="178"/>
        <v>72.84180268021413</v>
      </c>
      <c r="FP89" s="1">
        <f t="shared" si="218"/>
        <v>79.080438297033297</v>
      </c>
      <c r="FR89" s="11">
        <f t="shared" si="179"/>
        <v>79.080438297033297</v>
      </c>
      <c r="FS89" s="6">
        <f t="shared" si="256"/>
        <v>12.257942418669943</v>
      </c>
      <c r="FT89" s="10">
        <f t="shared" si="180"/>
        <v>66.822495878363355</v>
      </c>
      <c r="FU89" s="1">
        <f t="shared" si="219"/>
        <v>77.789133820081034</v>
      </c>
      <c r="FW89" s="11">
        <f t="shared" si="181"/>
        <v>77.789133820081034</v>
      </c>
      <c r="FX89" s="6">
        <f t="shared" si="257"/>
        <v>12.057782476915481</v>
      </c>
      <c r="FY89" s="10">
        <f t="shared" si="182"/>
        <v>65.731351343165557</v>
      </c>
      <c r="FZ89" s="1">
        <f t="shared" si="220"/>
        <v>76.518915053932915</v>
      </c>
      <c r="GB89" s="11">
        <f t="shared" si="183"/>
        <v>76.518915053932915</v>
      </c>
      <c r="GC89" s="6">
        <f t="shared" si="258"/>
        <v>11.860890946849926</v>
      </c>
      <c r="GD89" s="10">
        <f t="shared" si="184"/>
        <v>64.658024107082994</v>
      </c>
      <c r="GE89" s="1">
        <f t="shared" si="221"/>
        <v>75.26943769001727</v>
      </c>
    </row>
    <row r="90" spans="1:187" x14ac:dyDescent="0.3">
      <c r="A90">
        <v>104</v>
      </c>
      <c r="B90">
        <v>20</v>
      </c>
      <c r="D90">
        <f t="shared" si="111"/>
        <v>20</v>
      </c>
      <c r="E90" s="6">
        <f t="shared" si="222"/>
        <v>3.10012</v>
      </c>
      <c r="F90" s="9">
        <f t="shared" si="112"/>
        <v>16.89988</v>
      </c>
      <c r="G90" s="4">
        <f>F89</f>
        <v>16.89988</v>
      </c>
      <c r="I90" s="11">
        <f t="shared" si="113"/>
        <v>16.89988</v>
      </c>
      <c r="J90" s="6">
        <f t="shared" si="223"/>
        <v>2.6195827992799998</v>
      </c>
      <c r="K90" s="10">
        <f t="shared" si="114"/>
        <v>14.28029720072</v>
      </c>
      <c r="L90" s="12">
        <f t="shared" si="186"/>
        <v>14.28029720072</v>
      </c>
      <c r="N90" s="11">
        <f t="shared" si="115"/>
        <v>14.28029720072</v>
      </c>
      <c r="O90" s="6">
        <f t="shared" si="224"/>
        <v>2.2135317478948044</v>
      </c>
      <c r="P90" s="10">
        <f t="shared" si="116"/>
        <v>12.066765452825194</v>
      </c>
      <c r="Q90" s="10">
        <f t="shared" si="187"/>
        <v>12.066765452825194</v>
      </c>
      <c r="S90" s="11">
        <f t="shared" si="117"/>
        <v>12.066765452825194</v>
      </c>
      <c r="T90" s="6">
        <f t="shared" si="225"/>
        <v>1.8704210457806221</v>
      </c>
      <c r="U90" s="10">
        <f t="shared" si="118"/>
        <v>10.196344407044572</v>
      </c>
      <c r="V90" s="12">
        <f t="shared" si="188"/>
        <v>10.706161627396801</v>
      </c>
      <c r="X90" s="11">
        <f t="shared" si="119"/>
        <v>10.706161627396801</v>
      </c>
      <c r="Y90" s="6">
        <f t="shared" si="226"/>
        <v>1.6595192892162687</v>
      </c>
      <c r="Z90" s="10">
        <f t="shared" si="120"/>
        <v>9.0466423381805328</v>
      </c>
      <c r="AA90" s="10">
        <f t="shared" si="189"/>
        <v>20.678039630126928</v>
      </c>
      <c r="AC90" s="11">
        <f t="shared" si="121"/>
        <v>20.678039630126928</v>
      </c>
      <c r="AD90" s="6">
        <f t="shared" si="227"/>
        <v>3.2052202109074548</v>
      </c>
      <c r="AE90" s="10">
        <f t="shared" si="122"/>
        <v>17.472819419219473</v>
      </c>
      <c r="AF90" s="1">
        <f t="shared" si="190"/>
        <v>17.472819419219473</v>
      </c>
      <c r="AH90" s="11">
        <f t="shared" si="123"/>
        <v>17.472819419219473</v>
      </c>
      <c r="AI90" s="6">
        <f t="shared" si="228"/>
        <v>2.7083918468955335</v>
      </c>
      <c r="AJ90" s="10">
        <f t="shared" si="124"/>
        <v>14.764427572323939</v>
      </c>
      <c r="AK90" s="10">
        <f t="shared" si="191"/>
        <v>14.764427572323939</v>
      </c>
      <c r="AM90" s="11">
        <f t="shared" si="125"/>
        <v>14.764427572323939</v>
      </c>
      <c r="AN90" s="6">
        <f t="shared" si="229"/>
        <v>2.2885748602756446</v>
      </c>
      <c r="AO90" s="10">
        <f t="shared" si="126"/>
        <v>12.475852712048294</v>
      </c>
      <c r="AP90" s="4">
        <f t="shared" si="192"/>
        <v>12.475852712048294</v>
      </c>
      <c r="AR90" s="11">
        <f t="shared" si="127"/>
        <v>12.475852712048294</v>
      </c>
      <c r="AS90" s="6">
        <f t="shared" si="230"/>
        <v>1.933832025483758</v>
      </c>
      <c r="AT90" s="10">
        <f t="shared" si="128"/>
        <v>10.542020686564536</v>
      </c>
      <c r="AU90" s="10">
        <f t="shared" si="193"/>
        <v>10.761646117534633</v>
      </c>
      <c r="AW90" s="11">
        <f t="shared" si="129"/>
        <v>10.761646117534633</v>
      </c>
      <c r="AX90" s="6">
        <f t="shared" si="231"/>
        <v>1.6681197180945735</v>
      </c>
      <c r="AY90" s="10">
        <f t="shared" si="130"/>
        <v>9.0935263994400604</v>
      </c>
      <c r="AZ90" s="1">
        <f t="shared" si="194"/>
        <v>30.621058283828781</v>
      </c>
      <c r="BB90" s="11">
        <f t="shared" si="131"/>
        <v>30.621058283828781</v>
      </c>
      <c r="BC90" s="6">
        <f t="shared" si="232"/>
        <v>4.7464477603431643</v>
      </c>
      <c r="BD90" s="10">
        <f t="shared" si="132"/>
        <v>25.874610523485615</v>
      </c>
      <c r="BE90" s="1">
        <f t="shared" si="195"/>
        <v>25.874610523485615</v>
      </c>
      <c r="BG90" s="11">
        <f t="shared" si="133"/>
        <v>25.874610523485615</v>
      </c>
      <c r="BH90" s="6">
        <f t="shared" si="233"/>
        <v>4.0107198788034113</v>
      </c>
      <c r="BI90" s="10">
        <f t="shared" si="134"/>
        <v>21.863890644682204</v>
      </c>
      <c r="BJ90" s="1">
        <f t="shared" si="196"/>
        <v>21.863890644682204</v>
      </c>
      <c r="BL90" s="11">
        <f t="shared" si="135"/>
        <v>21.863890644682204</v>
      </c>
      <c r="BM90" s="6">
        <f t="shared" si="234"/>
        <v>3.38903423326961</v>
      </c>
      <c r="BN90" s="10">
        <f t="shared" si="136"/>
        <v>18.474856411412595</v>
      </c>
      <c r="BO90" s="1">
        <f t="shared" si="197"/>
        <v>18.474856411412595</v>
      </c>
      <c r="BQ90" s="11">
        <f t="shared" si="137"/>
        <v>18.474856411412595</v>
      </c>
      <c r="BR90" s="6">
        <f t="shared" si="235"/>
        <v>2.8637135929074207</v>
      </c>
      <c r="BS90" s="10">
        <f t="shared" si="138"/>
        <v>15.611142818505176</v>
      </c>
      <c r="BT90" s="1">
        <f t="shared" si="198"/>
        <v>15.611142818505176</v>
      </c>
      <c r="BV90" s="11">
        <f t="shared" si="139"/>
        <v>15.611142818505176</v>
      </c>
      <c r="BW90" s="6">
        <f t="shared" si="236"/>
        <v>2.4198208037252131</v>
      </c>
      <c r="BX90" s="10">
        <f t="shared" si="140"/>
        <v>13.191322014779963</v>
      </c>
      <c r="BY90" s="1">
        <f t="shared" si="199"/>
        <v>39.014334201288605</v>
      </c>
      <c r="CA90" s="11">
        <f t="shared" si="141"/>
        <v>39.014334201288605</v>
      </c>
      <c r="CB90" s="6">
        <f t="shared" si="237"/>
        <v>6.0474558872049418</v>
      </c>
      <c r="CC90" s="10">
        <f t="shared" si="142"/>
        <v>32.966878314083665</v>
      </c>
      <c r="CD90" s="1">
        <f t="shared" si="200"/>
        <v>32.966878314083665</v>
      </c>
      <c r="CF90" s="11">
        <f t="shared" si="143"/>
        <v>32.966878314083665</v>
      </c>
      <c r="CG90" s="6">
        <f t="shared" si="238"/>
        <v>5.1100639399528527</v>
      </c>
      <c r="CH90" s="10">
        <f t="shared" si="144"/>
        <v>27.856814374130813</v>
      </c>
      <c r="CI90" s="1">
        <f t="shared" si="201"/>
        <v>27.91389801014337</v>
      </c>
      <c r="CK90" s="11">
        <f t="shared" si="145"/>
        <v>27.91389801014337</v>
      </c>
      <c r="CL90" s="6">
        <f t="shared" si="239"/>
        <v>4.326821674960283</v>
      </c>
      <c r="CM90" s="10">
        <f t="shared" si="146"/>
        <v>23.587076335183088</v>
      </c>
      <c r="CN90" s="1">
        <f>CM89</f>
        <v>23.587076335183088</v>
      </c>
      <c r="CP90" s="11">
        <f t="shared" si="147"/>
        <v>23.587076335183088</v>
      </c>
      <c r="CQ90" s="6">
        <f t="shared" si="240"/>
        <v>3.6561383544113899</v>
      </c>
      <c r="CR90" s="10">
        <f t="shared" si="148"/>
        <v>19.930937980771699</v>
      </c>
      <c r="CS90" s="1">
        <f t="shared" si="203"/>
        <v>19.930937980771699</v>
      </c>
      <c r="CU90" s="11">
        <f t="shared" si="149"/>
        <v>19.930937980771699</v>
      </c>
      <c r="CV90" s="6">
        <f t="shared" si="241"/>
        <v>3.0894149726474982</v>
      </c>
      <c r="CW90" s="10">
        <f t="shared" si="150"/>
        <v>16.841523008124199</v>
      </c>
      <c r="CX90" s="1">
        <f t="shared" si="204"/>
        <v>46.045006342965898</v>
      </c>
      <c r="CZ90" s="11">
        <f t="shared" si="151"/>
        <v>46.045006342965898</v>
      </c>
      <c r="DA90" s="6">
        <f t="shared" si="242"/>
        <v>7.1372522531977722</v>
      </c>
      <c r="DB90" s="10">
        <f t="shared" si="152"/>
        <v>38.907754089768126</v>
      </c>
      <c r="DC90" s="1">
        <f>DB89</f>
        <v>42.428309229744954</v>
      </c>
      <c r="DE90" s="11">
        <f t="shared" si="153"/>
        <v>42.428309229744954</v>
      </c>
      <c r="DF90" s="6">
        <f t="shared" si="243"/>
        <v>6.5766425004658462</v>
      </c>
      <c r="DG90" s="10">
        <f t="shared" si="154"/>
        <v>35.85166672927911</v>
      </c>
      <c r="DH90" s="1">
        <f t="shared" si="206"/>
        <v>39.095692824676156</v>
      </c>
      <c r="DJ90" s="11">
        <f t="shared" si="155"/>
        <v>39.095692824676156</v>
      </c>
      <c r="DK90" s="6">
        <f t="shared" si="244"/>
        <v>6.0600669619817529</v>
      </c>
      <c r="DL90" s="10">
        <f t="shared" si="156"/>
        <v>33.035625862694403</v>
      </c>
      <c r="DM90" s="1">
        <f t="shared" si="207"/>
        <v>36.024843440376337</v>
      </c>
      <c r="DO90" s="11">
        <f t="shared" si="157"/>
        <v>36.024843440376337</v>
      </c>
      <c r="DP90" s="6">
        <f t="shared" si="245"/>
        <v>5.5840668823189743</v>
      </c>
      <c r="DQ90" s="10">
        <f t="shared" si="158"/>
        <v>30.440776558057362</v>
      </c>
      <c r="DR90" s="1">
        <f t="shared" si="208"/>
        <v>33.195200062665101</v>
      </c>
      <c r="DT90" s="11">
        <f t="shared" si="159"/>
        <v>33.195200062665101</v>
      </c>
      <c r="DU90" s="6">
        <f t="shared" si="246"/>
        <v>5.1454551809134665</v>
      </c>
      <c r="DV90" s="10">
        <f t="shared" si="160"/>
        <v>28.049744881751636</v>
      </c>
      <c r="DW90" s="1">
        <f t="shared" si="209"/>
        <v>57.460156790212849</v>
      </c>
      <c r="DY90" s="11">
        <f t="shared" si="161"/>
        <v>57.460156790212849</v>
      </c>
      <c r="DZ90" s="6">
        <f t="shared" si="247"/>
        <v>8.9066690634237329</v>
      </c>
      <c r="EA90" s="10">
        <f t="shared" si="162"/>
        <v>48.553487726789115</v>
      </c>
      <c r="EB90" s="1">
        <f t="shared" si="210"/>
        <v>54.878816706569339</v>
      </c>
      <c r="ED90" s="11">
        <f t="shared" si="163"/>
        <v>54.878816706569339</v>
      </c>
      <c r="EE90" s="6">
        <f t="shared" si="248"/>
        <v>8.5065458624184878</v>
      </c>
      <c r="EF90" s="10">
        <f t="shared" si="164"/>
        <v>46.372270844150847</v>
      </c>
      <c r="EG90" s="1">
        <f>EF89</f>
        <v>52.413440744843399</v>
      </c>
      <c r="EI90" s="11">
        <f t="shared" si="165"/>
        <v>52.413440744843399</v>
      </c>
      <c r="EJ90" s="6">
        <f t="shared" si="249"/>
        <v>8.124397796095197</v>
      </c>
      <c r="EK90" s="10">
        <f t="shared" si="166"/>
        <v>44.289042948748204</v>
      </c>
      <c r="EL90" s="1">
        <f t="shared" si="212"/>
        <v>50.058819332822083</v>
      </c>
      <c r="EN90" s="11">
        <f t="shared" si="167"/>
        <v>50.058819332822083</v>
      </c>
      <c r="EO90" s="6">
        <f t="shared" si="250"/>
        <v>7.75941734950342</v>
      </c>
      <c r="EP90" s="10">
        <f t="shared" si="168"/>
        <v>42.29940198331866</v>
      </c>
      <c r="EQ90" s="1">
        <f t="shared" si="213"/>
        <v>47.809976933114342</v>
      </c>
      <c r="ES90" s="11">
        <f t="shared" si="169"/>
        <v>47.809976933114342</v>
      </c>
      <c r="ET90" s="6">
        <f t="shared" si="251"/>
        <v>7.4108332844943217</v>
      </c>
      <c r="EU90" s="10">
        <f t="shared" si="170"/>
        <v>40.399143648620019</v>
      </c>
      <c r="EV90" s="1">
        <f t="shared" si="214"/>
        <v>81.125268637375129</v>
      </c>
      <c r="EX90" s="11">
        <f t="shared" si="171"/>
        <v>81.125268637375129</v>
      </c>
      <c r="EY90" s="6">
        <f t="shared" si="252"/>
        <v>12.57490339040497</v>
      </c>
      <c r="EZ90" s="10">
        <f t="shared" si="172"/>
        <v>68.550365246970159</v>
      </c>
      <c r="FA90" s="1">
        <f t="shared" si="215"/>
        <v>78.975124517410109</v>
      </c>
      <c r="FC90" s="11">
        <f t="shared" si="173"/>
        <v>78.975124517410109</v>
      </c>
      <c r="FD90" s="6">
        <f t="shared" si="253"/>
        <v>12.241618150945671</v>
      </c>
      <c r="FE90" s="10">
        <f t="shared" si="174"/>
        <v>66.733506366464439</v>
      </c>
      <c r="FF90" s="1">
        <f>FE89</f>
        <v>76.881967817200717</v>
      </c>
      <c r="FH90" s="11">
        <f t="shared" si="175"/>
        <v>76.881967817200717</v>
      </c>
      <c r="FI90" s="6">
        <f t="shared" si="254"/>
        <v>11.917166303473016</v>
      </c>
      <c r="FJ90" s="10">
        <f t="shared" si="176"/>
        <v>64.964801513727707</v>
      </c>
      <c r="FK90" s="1">
        <f t="shared" si="217"/>
        <v>74.82496351316712</v>
      </c>
      <c r="FM90" s="11">
        <f t="shared" si="177"/>
        <v>74.82496351316712</v>
      </c>
      <c r="FN90" s="6">
        <f t="shared" si="255"/>
        <v>11.598318294321983</v>
      </c>
      <c r="FO90" s="10">
        <f t="shared" si="178"/>
        <v>63.226645218845135</v>
      </c>
      <c r="FP90" s="1">
        <f t="shared" si="218"/>
        <v>72.84180268021413</v>
      </c>
      <c r="FR90" s="11">
        <f t="shared" si="179"/>
        <v>72.84180268021413</v>
      </c>
      <c r="FS90" s="6">
        <f t="shared" si="256"/>
        <v>11.290916466249271</v>
      </c>
      <c r="FT90" s="10">
        <f t="shared" si="180"/>
        <v>61.550886213964858</v>
      </c>
      <c r="FU90" s="1">
        <f t="shared" si="219"/>
        <v>66.822495878363355</v>
      </c>
      <c r="FW90" s="11">
        <f t="shared" si="181"/>
        <v>66.822495878363355</v>
      </c>
      <c r="FX90" s="6">
        <f t="shared" si="257"/>
        <v>10.35788779612159</v>
      </c>
      <c r="FY90" s="10">
        <f t="shared" si="182"/>
        <v>56.464608082241767</v>
      </c>
      <c r="FZ90" s="1">
        <f t="shared" si="220"/>
        <v>65.731351343165557</v>
      </c>
      <c r="GB90" s="11">
        <f t="shared" si="183"/>
        <v>65.731351343165557</v>
      </c>
      <c r="GC90" s="6">
        <f t="shared" si="258"/>
        <v>10.18875384629872</v>
      </c>
      <c r="GD90" s="10">
        <f t="shared" si="184"/>
        <v>55.542597496866833</v>
      </c>
      <c r="GE90" s="1">
        <f t="shared" si="221"/>
        <v>64.658024107082994</v>
      </c>
    </row>
    <row r="91" spans="1:187" x14ac:dyDescent="0.3">
      <c r="E91" s="7"/>
      <c r="F91" s="8"/>
      <c r="GE91" s="1">
        <f>SUM(GE2:GE90)</f>
        <v>37977.898129584646</v>
      </c>
    </row>
    <row r="92" spans="1:187" x14ac:dyDescent="0.3">
      <c r="E92" s="7"/>
      <c r="F92" s="8"/>
    </row>
    <row r="93" spans="1:187" x14ac:dyDescent="0.3">
      <c r="E93" s="7"/>
      <c r="F9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workbookViewId="0">
      <selection sqref="A1:S91"/>
    </sheetView>
  </sheetViews>
  <sheetFormatPr defaultColWidth="9.109375" defaultRowHeight="14.4" x14ac:dyDescent="0.3"/>
  <cols>
    <col min="1" max="1" width="9.33203125" style="1" bestFit="1" customWidth="1"/>
    <col min="2" max="3" width="17.44140625" style="1" customWidth="1"/>
    <col min="4" max="4" width="9.5546875" style="1" bestFit="1" customWidth="1"/>
    <col min="5" max="5" width="17.44140625" style="1" customWidth="1"/>
    <col min="6" max="6" width="9.5546875" style="1" bestFit="1" customWidth="1"/>
    <col min="7" max="7" width="17.44140625" style="1" customWidth="1"/>
    <col min="8" max="8" width="9.5546875" style="1" bestFit="1" customWidth="1"/>
    <col min="9" max="9" width="17.44140625" style="1" customWidth="1"/>
    <col min="10" max="10" width="9.5546875" style="1" bestFit="1" customWidth="1"/>
    <col min="11" max="11" width="17.44140625" style="1" customWidth="1"/>
    <col min="12" max="12" width="9.5546875" style="1" bestFit="1" customWidth="1"/>
    <col min="13" max="13" width="17.44140625" style="1" customWidth="1"/>
    <col min="14" max="14" width="9.5546875" style="1" bestFit="1" customWidth="1"/>
    <col min="15" max="15" width="17.44140625" style="1" customWidth="1"/>
    <col min="16" max="16" width="9.33203125" style="1" bestFit="1" customWidth="1"/>
    <col min="17" max="17" width="17.44140625" style="1" customWidth="1"/>
    <col min="18" max="18" width="9.33203125" style="1" bestFit="1" customWidth="1"/>
    <col min="19" max="19" width="17.44140625" style="1" customWidth="1"/>
    <col min="20" max="16384" width="9.109375" style="15"/>
  </cols>
  <sheetData>
    <row r="1" spans="1:19" s="16" customFormat="1" ht="30" x14ac:dyDescent="0.25">
      <c r="A1" s="2" t="s">
        <v>19</v>
      </c>
      <c r="B1" s="3" t="s">
        <v>22</v>
      </c>
      <c r="C1" s="17" t="s">
        <v>135</v>
      </c>
      <c r="D1" s="2" t="s">
        <v>95</v>
      </c>
      <c r="E1" s="17" t="s">
        <v>136</v>
      </c>
      <c r="F1" s="3" t="s">
        <v>40</v>
      </c>
      <c r="G1" s="17" t="s">
        <v>137</v>
      </c>
      <c r="H1" s="3" t="s">
        <v>57</v>
      </c>
      <c r="I1" s="17" t="s">
        <v>138</v>
      </c>
      <c r="J1" s="3" t="s">
        <v>72</v>
      </c>
      <c r="K1" s="17" t="s">
        <v>139</v>
      </c>
      <c r="L1" s="3" t="s">
        <v>87</v>
      </c>
      <c r="M1" s="17" t="s">
        <v>140</v>
      </c>
      <c r="N1" s="3" t="s">
        <v>104</v>
      </c>
      <c r="O1" s="17" t="s">
        <v>141</v>
      </c>
      <c r="P1" s="3" t="s">
        <v>119</v>
      </c>
      <c r="Q1" s="17" t="s">
        <v>142</v>
      </c>
      <c r="R1" s="3" t="s">
        <v>134</v>
      </c>
      <c r="S1" s="17" t="s">
        <v>143</v>
      </c>
    </row>
    <row r="2" spans="1:19" ht="15" x14ac:dyDescent="0.25">
      <c r="A2" s="1">
        <v>16</v>
      </c>
      <c r="B2">
        <v>38</v>
      </c>
      <c r="D2" s="11"/>
      <c r="H2"/>
      <c r="J2"/>
      <c r="L2"/>
      <c r="N2"/>
      <c r="P2"/>
      <c r="R2"/>
    </row>
    <row r="3" spans="1:19" ht="15" x14ac:dyDescent="0.25">
      <c r="A3" s="1">
        <v>17</v>
      </c>
      <c r="B3">
        <v>39</v>
      </c>
      <c r="D3" s="12">
        <v>8.9601365160000004</v>
      </c>
      <c r="F3" s="1">
        <v>8.9601365160000004</v>
      </c>
      <c r="H3" s="1">
        <v>8.9601365160000004</v>
      </c>
      <c r="J3" s="1">
        <v>8.9601365160000004</v>
      </c>
      <c r="L3" s="1">
        <v>8.9601365160000004</v>
      </c>
      <c r="N3" s="1">
        <v>8.9601365160000004</v>
      </c>
      <c r="P3" s="1">
        <v>8.9601365160000004</v>
      </c>
      <c r="R3" s="1">
        <v>8.9601365160000004</v>
      </c>
    </row>
    <row r="4" spans="1:19" ht="15" x14ac:dyDescent="0.25">
      <c r="A4" s="1">
        <v>18</v>
      </c>
      <c r="B4">
        <v>39</v>
      </c>
      <c r="D4" s="12">
        <v>55.883662272079597</v>
      </c>
      <c r="F4" s="1">
        <v>17.916411213161606</v>
      </c>
      <c r="H4" s="1">
        <v>17.916411213161606</v>
      </c>
      <c r="J4" s="1">
        <v>17.916411213161606</v>
      </c>
      <c r="L4" s="1">
        <v>17.916411213161606</v>
      </c>
      <c r="N4" s="1">
        <v>17.916411213161606</v>
      </c>
      <c r="P4" s="1">
        <v>17.916411213161606</v>
      </c>
      <c r="R4" s="1">
        <v>17.916411213161606</v>
      </c>
    </row>
    <row r="5" spans="1:19" ht="15" x14ac:dyDescent="0.25">
      <c r="A5" s="1">
        <v>19</v>
      </c>
      <c r="B5">
        <v>39</v>
      </c>
      <c r="C5" s="1">
        <f>SUM(B2:B5)</f>
        <v>155</v>
      </c>
      <c r="D5" s="12">
        <v>56.882800457840602</v>
      </c>
      <c r="E5" s="1">
        <f>SUM(D2:D5)</f>
        <v>121.7265992459202</v>
      </c>
      <c r="F5" s="1">
        <v>26.868825755928736</v>
      </c>
      <c r="G5" s="1">
        <f>SUM(F2:F5)</f>
        <v>53.74537348509034</v>
      </c>
      <c r="H5" s="1">
        <v>26.868825755928736</v>
      </c>
      <c r="I5" s="1">
        <f>SUM(H2:H5)</f>
        <v>53.74537348509034</v>
      </c>
      <c r="J5" s="1">
        <v>26.868825755928736</v>
      </c>
      <c r="K5" s="1">
        <f>SUM(J2:J5)</f>
        <v>53.74537348509034</v>
      </c>
      <c r="L5" s="1">
        <v>26.868825755928736</v>
      </c>
      <c r="M5" s="1">
        <f>SUM(L2:L5)</f>
        <v>53.74537348509034</v>
      </c>
      <c r="N5" s="1">
        <v>26.868825755928736</v>
      </c>
      <c r="O5" s="1">
        <f>SUM(N2:N5)</f>
        <v>53.74537348509034</v>
      </c>
      <c r="P5" s="1">
        <v>26.868825755928736</v>
      </c>
      <c r="Q5" s="1">
        <f>SUM(P2:P5)</f>
        <v>53.74537348509034</v>
      </c>
      <c r="R5" s="1">
        <v>26.868825755928736</v>
      </c>
      <c r="S5" s="1">
        <f>SUM(R2:R5)</f>
        <v>53.74537348509034</v>
      </c>
    </row>
    <row r="6" spans="1:19" ht="15" x14ac:dyDescent="0.25">
      <c r="A6" s="1">
        <v>20</v>
      </c>
      <c r="B6">
        <v>185</v>
      </c>
      <c r="D6" s="12">
        <v>56.882800457840602</v>
      </c>
      <c r="F6" s="1">
        <v>35.817381808027932</v>
      </c>
      <c r="H6" s="1">
        <v>35.817381808027932</v>
      </c>
      <c r="J6" s="1">
        <v>35.817381808027932</v>
      </c>
      <c r="L6" s="1">
        <v>35.817381808027932</v>
      </c>
      <c r="N6" s="1">
        <v>35.817381808027932</v>
      </c>
      <c r="P6" s="1">
        <v>35.817381808027932</v>
      </c>
      <c r="R6" s="1">
        <v>35.817381808027932</v>
      </c>
    </row>
    <row r="7" spans="1:19" ht="15" x14ac:dyDescent="0.25">
      <c r="A7" s="1">
        <v>21</v>
      </c>
      <c r="B7">
        <v>185</v>
      </c>
      <c r="D7" s="12">
        <v>56.874207451385686</v>
      </c>
      <c r="F7" s="1">
        <v>44.755319043815661</v>
      </c>
      <c r="H7" s="1">
        <v>44.755319043815661</v>
      </c>
      <c r="J7" s="1">
        <v>44.755319043815661</v>
      </c>
      <c r="L7" s="1">
        <v>44.755319043815661</v>
      </c>
      <c r="N7" s="1">
        <v>44.755319043815661</v>
      </c>
      <c r="P7" s="1">
        <v>44.755319043815661</v>
      </c>
      <c r="R7" s="1">
        <v>44.755319043815661</v>
      </c>
    </row>
    <row r="8" spans="1:19" ht="15" x14ac:dyDescent="0.25">
      <c r="A8" s="1">
        <v>22</v>
      </c>
      <c r="B8">
        <v>186</v>
      </c>
      <c r="D8" s="12">
        <v>210.90929226226194</v>
      </c>
      <c r="F8" s="1">
        <v>61.900272106132157</v>
      </c>
      <c r="H8" s="1">
        <v>61.900272106132157</v>
      </c>
      <c r="J8" s="1">
        <v>61.900272106132157</v>
      </c>
      <c r="L8" s="1">
        <v>61.900272106132157</v>
      </c>
      <c r="N8" s="1">
        <v>61.900272106132157</v>
      </c>
      <c r="P8" s="1">
        <v>61.900272106132157</v>
      </c>
      <c r="R8" s="1">
        <v>61.900272106132157</v>
      </c>
    </row>
    <row r="9" spans="1:19" ht="15" x14ac:dyDescent="0.25">
      <c r="A9" s="1">
        <v>23</v>
      </c>
      <c r="B9">
        <v>186</v>
      </c>
      <c r="D9" s="12">
        <v>219.11673045755705</v>
      </c>
      <c r="F9" s="1">
        <v>116.90358199765939</v>
      </c>
      <c r="H9" s="1">
        <v>79.035246805766391</v>
      </c>
      <c r="J9" s="1">
        <v>79.035246805766391</v>
      </c>
      <c r="L9" s="1">
        <v>79.035246805766391</v>
      </c>
      <c r="N9" s="1">
        <v>79.035246805766391</v>
      </c>
      <c r="P9" s="1">
        <v>79.035246805766391</v>
      </c>
      <c r="R9" s="1">
        <v>79.035246805766391</v>
      </c>
    </row>
    <row r="10" spans="1:19" ht="15" x14ac:dyDescent="0.25">
      <c r="A10" s="1">
        <v>24</v>
      </c>
      <c r="B10">
        <v>186</v>
      </c>
      <c r="C10" s="1">
        <f>SUM(B6:B10)</f>
        <v>928</v>
      </c>
      <c r="D10" s="12">
        <v>220.11556679628106</v>
      </c>
      <c r="E10" s="1">
        <f>SUM(D6:D10)</f>
        <v>763.89859742532633</v>
      </c>
      <c r="F10" s="1">
        <v>126.09150615967357</v>
      </c>
      <c r="G10" s="1">
        <f>SUM(F6:F10)</f>
        <v>385.46806111530873</v>
      </c>
      <c r="H10" s="1">
        <v>96.160248950125435</v>
      </c>
      <c r="I10" s="1">
        <f>SUM(H6:H10)</f>
        <v>317.66846871386758</v>
      </c>
      <c r="J10" s="1">
        <v>96.160248950125435</v>
      </c>
      <c r="K10" s="1">
        <f>SUM(J6:J10)</f>
        <v>317.66846871386758</v>
      </c>
      <c r="L10" s="1">
        <v>96.160248950125435</v>
      </c>
      <c r="M10" s="1">
        <f>SUM(L6:L10)</f>
        <v>317.66846871386758</v>
      </c>
      <c r="N10" s="1">
        <v>96.160248950125435</v>
      </c>
      <c r="O10" s="1">
        <f>SUM(N6:N10)</f>
        <v>317.66846871386758</v>
      </c>
      <c r="P10" s="1">
        <v>96.160248950125435</v>
      </c>
      <c r="Q10" s="1">
        <f>SUM(P6:P10)</f>
        <v>317.66846871386758</v>
      </c>
      <c r="R10" s="1">
        <v>96.160248950125435</v>
      </c>
      <c r="S10" s="1">
        <f>SUM(R6:R10)</f>
        <v>317.66846871386758</v>
      </c>
    </row>
    <row r="11" spans="1:19" ht="15" x14ac:dyDescent="0.25">
      <c r="A11" s="1">
        <v>25</v>
      </c>
      <c r="B11">
        <v>201</v>
      </c>
      <c r="D11" s="12">
        <v>220.11556679628106</v>
      </c>
      <c r="F11" s="1">
        <v>134.27947393689112</v>
      </c>
      <c r="H11" s="1">
        <v>113.27528434323646</v>
      </c>
      <c r="J11" s="1">
        <v>113.27528434323646</v>
      </c>
      <c r="L11" s="1">
        <v>113.27528434323646</v>
      </c>
      <c r="N11" s="1">
        <v>113.27528434323646</v>
      </c>
      <c r="P11" s="1">
        <v>113.27528434323646</v>
      </c>
      <c r="R11" s="1">
        <v>113.27528434323646</v>
      </c>
    </row>
    <row r="12" spans="1:19" ht="15" x14ac:dyDescent="0.25">
      <c r="A12" s="1">
        <v>26</v>
      </c>
      <c r="B12">
        <v>201</v>
      </c>
      <c r="D12" s="12">
        <v>220.08297072147968</v>
      </c>
      <c r="F12" s="1">
        <v>142.44292530003173</v>
      </c>
      <c r="H12" s="1">
        <v>130.3610512556659</v>
      </c>
      <c r="J12" s="1">
        <v>130.3610512556659</v>
      </c>
      <c r="L12" s="1">
        <v>130.3610512556659</v>
      </c>
      <c r="N12" s="1">
        <v>130.3610512556659</v>
      </c>
      <c r="P12" s="1">
        <v>130.3610512556659</v>
      </c>
      <c r="R12" s="1">
        <v>130.3610512556659</v>
      </c>
    </row>
    <row r="13" spans="1:19" ht="15" x14ac:dyDescent="0.25">
      <c r="A13" s="1">
        <v>27</v>
      </c>
      <c r="B13">
        <v>201</v>
      </c>
      <c r="D13" s="12">
        <v>235.03102987865492</v>
      </c>
      <c r="F13" s="1">
        <v>295.9662530803256</v>
      </c>
      <c r="H13" s="1">
        <v>147.43434555824928</v>
      </c>
      <c r="J13" s="1">
        <v>147.43434555824928</v>
      </c>
      <c r="L13" s="1">
        <v>147.43434555824928</v>
      </c>
      <c r="N13" s="1">
        <v>147.43434555824928</v>
      </c>
      <c r="P13" s="1">
        <v>147.43434555824928</v>
      </c>
      <c r="R13" s="1">
        <v>147.43434555824928</v>
      </c>
    </row>
    <row r="14" spans="1:19" ht="15" x14ac:dyDescent="0.25">
      <c r="A14" s="1">
        <v>28</v>
      </c>
      <c r="B14">
        <v>201</v>
      </c>
      <c r="D14" s="12">
        <v>235.03102987865492</v>
      </c>
      <c r="F14" s="1">
        <v>304.10745478001371</v>
      </c>
      <c r="H14" s="1">
        <v>202.23667093786455</v>
      </c>
      <c r="J14" s="1">
        <v>164.49517635599176</v>
      </c>
      <c r="L14" s="1">
        <v>164.49517635599176</v>
      </c>
      <c r="N14" s="1">
        <v>164.49517635599176</v>
      </c>
      <c r="P14" s="1">
        <v>164.49517635599176</v>
      </c>
      <c r="R14" s="1">
        <v>164.49517635599176</v>
      </c>
    </row>
    <row r="15" spans="1:19" ht="15" x14ac:dyDescent="0.25">
      <c r="A15" s="1">
        <v>29</v>
      </c>
      <c r="B15">
        <v>202</v>
      </c>
      <c r="C15" s="1">
        <f>SUM(B11:B15)</f>
        <v>1006</v>
      </c>
      <c r="D15" s="12">
        <v>235.03102987865492</v>
      </c>
      <c r="E15" s="1">
        <f>SUM(D11:D15)</f>
        <v>1145.2916271537254</v>
      </c>
      <c r="F15" s="1">
        <v>305.06538563626657</v>
      </c>
      <c r="G15" s="1">
        <f>SUM(F11:F15)</f>
        <v>1181.8614927335288</v>
      </c>
      <c r="H15" s="1">
        <v>211.37013716039164</v>
      </c>
      <c r="I15" s="1">
        <f>SUM(H11:H15)</f>
        <v>804.67748925540786</v>
      </c>
      <c r="J15" s="1">
        <v>181.54355274725191</v>
      </c>
      <c r="K15" s="1">
        <f>SUM(J11:J15)</f>
        <v>737.10941026039518</v>
      </c>
      <c r="L15" s="1">
        <v>181.54355274725191</v>
      </c>
      <c r="M15" s="1">
        <f>SUM(L11:L15)</f>
        <v>737.10941026039518</v>
      </c>
      <c r="N15" s="1">
        <v>181.54355274725191</v>
      </c>
      <c r="O15" s="1">
        <f>SUM(N11:N15)</f>
        <v>737.10941026039518</v>
      </c>
      <c r="P15" s="1">
        <v>181.54355274725191</v>
      </c>
      <c r="Q15" s="1">
        <f>SUM(P11:P15)</f>
        <v>737.10941026039518</v>
      </c>
      <c r="R15" s="1">
        <v>181.54355274725191</v>
      </c>
      <c r="S15" s="1">
        <f>SUM(R11:R15)</f>
        <v>737.10941026039518</v>
      </c>
    </row>
    <row r="16" spans="1:19" ht="15" x14ac:dyDescent="0.25">
      <c r="A16" s="1">
        <v>30</v>
      </c>
      <c r="B16">
        <v>208</v>
      </c>
      <c r="D16" s="12">
        <v>235.03102987865492</v>
      </c>
      <c r="F16" s="1">
        <v>305.03036818222739</v>
      </c>
      <c r="H16" s="1">
        <v>219.50711997503052</v>
      </c>
      <c r="J16" s="1">
        <v>198.57948382374641</v>
      </c>
      <c r="L16" s="1">
        <v>198.57948382374641</v>
      </c>
      <c r="N16" s="1">
        <v>198.57948382374641</v>
      </c>
      <c r="P16" s="1">
        <v>198.57948382374641</v>
      </c>
      <c r="R16" s="1">
        <v>198.57948382374641</v>
      </c>
    </row>
    <row r="17" spans="1:19" ht="15" x14ac:dyDescent="0.25">
      <c r="A17" s="1">
        <v>31</v>
      </c>
      <c r="B17">
        <v>208</v>
      </c>
      <c r="D17" s="12">
        <v>235.98256621397877</v>
      </c>
      <c r="F17" s="1">
        <v>304.93715198981886</v>
      </c>
      <c r="H17" s="1">
        <v>227.59548459561827</v>
      </c>
      <c r="J17" s="1">
        <v>215.56004233427416</v>
      </c>
      <c r="L17" s="1">
        <v>215.56004233427416</v>
      </c>
      <c r="N17" s="1">
        <v>215.56004233427416</v>
      </c>
      <c r="P17" s="1">
        <v>215.56004233427416</v>
      </c>
      <c r="R17" s="1">
        <v>215.56004233427416</v>
      </c>
    </row>
    <row r="18" spans="1:19" ht="15" x14ac:dyDescent="0.25">
      <c r="A18" s="1">
        <v>32</v>
      </c>
      <c r="B18">
        <v>209</v>
      </c>
      <c r="D18" s="12">
        <v>240.43523481943546</v>
      </c>
      <c r="F18" s="1">
        <v>318.2748783875806</v>
      </c>
      <c r="H18" s="1">
        <v>378.96383343936117</v>
      </c>
      <c r="J18" s="1">
        <v>231.03221383194563</v>
      </c>
      <c r="L18" s="1">
        <v>231.03221383194563</v>
      </c>
      <c r="N18" s="1">
        <v>231.03221383194563</v>
      </c>
      <c r="P18" s="1">
        <v>231.03221383194563</v>
      </c>
      <c r="R18" s="1">
        <v>231.03221383194563</v>
      </c>
    </row>
    <row r="19" spans="1:19" ht="15" x14ac:dyDescent="0.25">
      <c r="A19" s="1">
        <v>33</v>
      </c>
      <c r="B19">
        <v>209</v>
      </c>
      <c r="D19" s="12">
        <v>238.94400938205217</v>
      </c>
      <c r="F19" s="1">
        <v>316.72680623363726</v>
      </c>
      <c r="H19" s="1">
        <v>385.51035987106587</v>
      </c>
      <c r="J19" s="1">
        <v>284.07148930850548</v>
      </c>
      <c r="L19" s="1">
        <v>246.49001168229577</v>
      </c>
      <c r="N19" s="1">
        <v>246.49001168229577</v>
      </c>
      <c r="P19" s="1">
        <v>246.49001168229577</v>
      </c>
      <c r="R19" s="1">
        <v>246.49001168229577</v>
      </c>
    </row>
    <row r="20" spans="1:19" ht="15" x14ac:dyDescent="0.25">
      <c r="A20" s="1">
        <v>34</v>
      </c>
      <c r="B20">
        <v>209</v>
      </c>
      <c r="C20" s="1">
        <f>SUM(B16:B20)</f>
        <v>1043</v>
      </c>
      <c r="D20" s="12">
        <v>239.94215224509318</v>
      </c>
      <c r="E20" s="1">
        <f>SUM(D16:D20)</f>
        <v>1190.3349925392145</v>
      </c>
      <c r="F20" s="1">
        <v>315.18354273868209</v>
      </c>
      <c r="G20" s="1">
        <f>SUM(F16:F20)</f>
        <v>1560.1527475319463</v>
      </c>
      <c r="H20" s="1">
        <v>384.90707789738758</v>
      </c>
      <c r="I20" s="1">
        <f>SUM(H16:H20)</f>
        <v>1596.4838757784635</v>
      </c>
      <c r="J20" s="1">
        <v>291.62765980834058</v>
      </c>
      <c r="K20" s="1">
        <f>SUM(J16:J20)</f>
        <v>1220.8708891068122</v>
      </c>
      <c r="L20" s="1">
        <v>261.9334492384429</v>
      </c>
      <c r="M20" s="1">
        <f>SUM(L16:L20)</f>
        <v>1153.595200910705</v>
      </c>
      <c r="N20" s="1">
        <v>261.9334492384429</v>
      </c>
      <c r="O20" s="1">
        <f>SUM(N16:N20)</f>
        <v>1153.595200910705</v>
      </c>
      <c r="P20" s="1">
        <v>261.9334492384429</v>
      </c>
      <c r="Q20" s="1">
        <f>SUM(P16:P20)</f>
        <v>1153.595200910705</v>
      </c>
      <c r="R20" s="1">
        <v>261.9334492384429</v>
      </c>
      <c r="S20" s="1">
        <f>SUM(R16:R20)</f>
        <v>1153.595200910705</v>
      </c>
    </row>
    <row r="21" spans="1:19" ht="15" x14ac:dyDescent="0.25">
      <c r="A21" s="1">
        <v>35</v>
      </c>
      <c r="B21">
        <v>205</v>
      </c>
      <c r="D21" s="12">
        <v>239.94215224509318</v>
      </c>
      <c r="F21" s="1">
        <v>313.64508276425136</v>
      </c>
      <c r="H21" s="1">
        <v>383.3198777034234</v>
      </c>
      <c r="J21" s="1">
        <v>298.19314756882954</v>
      </c>
      <c r="L21" s="1">
        <v>277.36253984110039</v>
      </c>
      <c r="N21" s="1">
        <v>277.36253984110039</v>
      </c>
      <c r="P21" s="1">
        <v>277.36253984110039</v>
      </c>
      <c r="R21" s="1">
        <v>277.36253984110039</v>
      </c>
    </row>
    <row r="22" spans="1:19" ht="15" x14ac:dyDescent="0.25">
      <c r="A22" s="1">
        <v>36</v>
      </c>
      <c r="B22">
        <v>205</v>
      </c>
      <c r="D22" s="12">
        <v>239.83984184187219</v>
      </c>
      <c r="F22" s="1">
        <v>312.97162735097533</v>
      </c>
      <c r="H22" s="1">
        <v>381.57724798029329</v>
      </c>
      <c r="J22" s="1">
        <v>304.62699104836736</v>
      </c>
      <c r="L22" s="1">
        <v>292.65245771461571</v>
      </c>
      <c r="N22" s="1">
        <v>292.65245771461571</v>
      </c>
      <c r="P22" s="1">
        <v>292.65245771461571</v>
      </c>
      <c r="R22" s="1">
        <v>292.65245771461571</v>
      </c>
    </row>
    <row r="23" spans="1:19" ht="15" x14ac:dyDescent="0.25">
      <c r="A23" s="1">
        <v>37</v>
      </c>
      <c r="B23">
        <v>205</v>
      </c>
      <c r="D23" s="12">
        <v>235.7550875318492</v>
      </c>
      <c r="F23" s="1">
        <v>317.27310283758266</v>
      </c>
      <c r="H23" s="1">
        <v>394.68579323556219</v>
      </c>
      <c r="J23" s="1">
        <v>455.04186724414132</v>
      </c>
      <c r="L23" s="1">
        <v>307.92165774941242</v>
      </c>
      <c r="N23" s="1">
        <v>307.92165774941242</v>
      </c>
      <c r="P23" s="1">
        <v>307.92165774941242</v>
      </c>
      <c r="R23" s="1">
        <v>307.92165774941242</v>
      </c>
    </row>
    <row r="24" spans="1:19" ht="15" x14ac:dyDescent="0.25">
      <c r="A24" s="1">
        <v>38</v>
      </c>
      <c r="B24">
        <v>205</v>
      </c>
      <c r="D24" s="12">
        <v>235.7550875318492</v>
      </c>
      <c r="F24" s="1">
        <v>315.66875574226839</v>
      </c>
      <c r="H24" s="1">
        <v>392.99192686520593</v>
      </c>
      <c r="J24" s="1">
        <v>461.36903213308182</v>
      </c>
      <c r="L24" s="1">
        <v>360.52957322300381</v>
      </c>
      <c r="N24" s="1">
        <v>323.17016801816197</v>
      </c>
      <c r="P24" s="1">
        <v>323.17016801816197</v>
      </c>
      <c r="R24" s="1">
        <v>323.17016801816197</v>
      </c>
    </row>
    <row r="25" spans="1:19" ht="15" x14ac:dyDescent="0.25">
      <c r="A25" s="1">
        <v>39</v>
      </c>
      <c r="B25">
        <v>206</v>
      </c>
      <c r="C25" s="1">
        <f>SUM(B21:B25)</f>
        <v>1026</v>
      </c>
      <c r="D25" s="12">
        <v>235.7550875318492</v>
      </c>
      <c r="E25" s="1">
        <f>SUM(D21:D25)</f>
        <v>1187.0472566825129</v>
      </c>
      <c r="F25" s="1">
        <v>316.54598976081587</v>
      </c>
      <c r="G25" s="1">
        <f>SUM(F21:F25)</f>
        <v>1576.1045584558935</v>
      </c>
      <c r="H25" s="1">
        <v>391.31087887273162</v>
      </c>
      <c r="I25" s="1">
        <f>SUM(H21:H25)</f>
        <v>1943.8857246572163</v>
      </c>
      <c r="J25" s="1">
        <v>460.59285705567783</v>
      </c>
      <c r="K25" s="1">
        <f>SUM(J21:J25)</f>
        <v>1979.8238950500979</v>
      </c>
      <c r="L25" s="1">
        <v>367.90417461504893</v>
      </c>
      <c r="M25" s="1">
        <f>SUM(L21:L25)</f>
        <v>1606.3704031431812</v>
      </c>
      <c r="N25" s="1">
        <v>338.39801655549735</v>
      </c>
      <c r="O25" s="1">
        <f>SUM(N21:N25)</f>
        <v>1539.5048398787878</v>
      </c>
      <c r="P25" s="1">
        <v>338.39801655549735</v>
      </c>
      <c r="Q25" s="1">
        <f>SUM(P21:P25)</f>
        <v>1539.5048398787878</v>
      </c>
      <c r="R25" s="1">
        <v>338.39801655549735</v>
      </c>
      <c r="S25" s="1">
        <f>SUM(R21:R25)</f>
        <v>1539.5048398787878</v>
      </c>
    </row>
    <row r="26" spans="1:19" ht="15" x14ac:dyDescent="0.25">
      <c r="A26" s="1">
        <v>40</v>
      </c>
      <c r="B26">
        <v>263</v>
      </c>
      <c r="D26" s="12">
        <v>235.7550875318492</v>
      </c>
      <c r="F26" s="1">
        <v>316.43768077066812</v>
      </c>
      <c r="H26" s="1">
        <v>389.64262530743923</v>
      </c>
      <c r="J26" s="1">
        <v>458.84665102534694</v>
      </c>
      <c r="L26" s="1">
        <v>374.29509365572824</v>
      </c>
      <c r="N26" s="1">
        <v>353.60523135806466</v>
      </c>
      <c r="P26" s="1">
        <v>353.60523135806466</v>
      </c>
      <c r="R26" s="1">
        <v>353.60523135806466</v>
      </c>
    </row>
    <row r="27" spans="1:19" ht="15" x14ac:dyDescent="0.25">
      <c r="A27" s="1">
        <v>41</v>
      </c>
      <c r="B27">
        <v>263</v>
      </c>
      <c r="D27" s="12">
        <v>236.62910108853441</v>
      </c>
      <c r="F27" s="1">
        <v>316.17134369965743</v>
      </c>
      <c r="H27" s="1">
        <v>388.77117942926083</v>
      </c>
      <c r="J27" s="1">
        <v>456.87777293224576</v>
      </c>
      <c r="L27" s="1">
        <v>380.4872407755654</v>
      </c>
      <c r="N27" s="1">
        <v>368.5998084242683</v>
      </c>
      <c r="P27" s="1">
        <v>368.5998084242683</v>
      </c>
      <c r="R27" s="1">
        <v>368.5998084242683</v>
      </c>
    </row>
    <row r="28" spans="1:19" ht="15" x14ac:dyDescent="0.25">
      <c r="A28" s="1">
        <v>42</v>
      </c>
      <c r="B28">
        <v>263</v>
      </c>
      <c r="D28" s="12">
        <v>297.77408663398438</v>
      </c>
      <c r="F28" s="1">
        <v>316.43552983794672</v>
      </c>
      <c r="H28" s="1">
        <v>397.31845703921039</v>
      </c>
      <c r="J28" s="1">
        <v>474.12804297466857</v>
      </c>
      <c r="L28" s="1">
        <v>534.01389669523417</v>
      </c>
      <c r="N28" s="1">
        <v>388.03986690847279</v>
      </c>
      <c r="P28" s="1">
        <v>388.03986690847279</v>
      </c>
      <c r="R28" s="1">
        <v>388.03986690847279</v>
      </c>
    </row>
    <row r="29" spans="1:19" ht="15" x14ac:dyDescent="0.25">
      <c r="A29" s="1">
        <v>43</v>
      </c>
      <c r="B29">
        <v>264</v>
      </c>
      <c r="D29" s="12">
        <v>302.23929489101562</v>
      </c>
      <c r="F29" s="1">
        <v>320.75458848098799</v>
      </c>
      <c r="H29" s="1">
        <v>400.00438038060003</v>
      </c>
      <c r="J29" s="1">
        <v>476.6851955369732</v>
      </c>
      <c r="L29" s="1">
        <v>544.49426355408264</v>
      </c>
      <c r="N29" s="1">
        <v>444.49252026217323</v>
      </c>
      <c r="P29" s="1">
        <v>407.44347528301938</v>
      </c>
      <c r="R29" s="1">
        <v>407.44347528301938</v>
      </c>
    </row>
    <row r="30" spans="1:19" ht="15" x14ac:dyDescent="0.25">
      <c r="A30" s="1">
        <v>44</v>
      </c>
      <c r="B30">
        <v>264</v>
      </c>
      <c r="C30" s="1">
        <f>SUM(B26:B30)</f>
        <v>1317</v>
      </c>
      <c r="D30" s="12">
        <v>302.23929489101562</v>
      </c>
      <c r="E30" s="1">
        <f>SUM(D26:D30)</f>
        <v>1374.6368650363991</v>
      </c>
      <c r="F30" s="1">
        <v>325.07347340688432</v>
      </c>
      <c r="G30" s="1">
        <f>SUM(F26:F30)</f>
        <v>1594.8726161961445</v>
      </c>
      <c r="H30" s="1">
        <v>405.15149298173804</v>
      </c>
      <c r="I30" s="1">
        <f>SUM(H26:H30)</f>
        <v>1980.8881351382486</v>
      </c>
      <c r="J30" s="1">
        <v>479.25667176595476</v>
      </c>
      <c r="K30" s="1">
        <f>SUM(J26:J30)</f>
        <v>2345.7943342351896</v>
      </c>
      <c r="L30" s="1">
        <v>547.92731972326135</v>
      </c>
      <c r="M30" s="1">
        <f>SUM(L26:L30)</f>
        <v>2381.2178144038717</v>
      </c>
      <c r="N30" s="1">
        <v>456.05650355372882</v>
      </c>
      <c r="O30" s="1">
        <f>SUM(N26:N30)</f>
        <v>2010.7939305067077</v>
      </c>
      <c r="P30" s="1">
        <v>426.81070189186369</v>
      </c>
      <c r="Q30" s="1">
        <f>SUM(P26:P30)</f>
        <v>1944.4990838656886</v>
      </c>
      <c r="R30" s="1">
        <v>426.81070189186369</v>
      </c>
      <c r="S30" s="1">
        <f>SUM(R26:R30)</f>
        <v>1944.4990838656886</v>
      </c>
    </row>
    <row r="31" spans="1:19" ht="15" x14ac:dyDescent="0.25">
      <c r="A31" s="1">
        <v>45</v>
      </c>
      <c r="B31">
        <v>690</v>
      </c>
      <c r="D31" s="12">
        <v>303.23554840664059</v>
      </c>
      <c r="F31" s="1">
        <v>329.39218081501474</v>
      </c>
      <c r="H31" s="1">
        <v>409.32120592618986</v>
      </c>
      <c r="J31" s="1">
        <v>481.84242289826102</v>
      </c>
      <c r="L31" s="1">
        <v>550.40008927157885</v>
      </c>
      <c r="N31" s="1">
        <v>466.63823580485524</v>
      </c>
      <c r="P31" s="1">
        <v>446.1416149508164</v>
      </c>
      <c r="R31" s="1">
        <v>446.1416149508164</v>
      </c>
    </row>
    <row r="32" spans="1:19" ht="15" x14ac:dyDescent="0.25">
      <c r="A32" s="1">
        <v>46</v>
      </c>
      <c r="B32">
        <v>690</v>
      </c>
      <c r="D32" s="12">
        <v>303.00465646746562</v>
      </c>
      <c r="F32" s="1">
        <v>334.44332123942377</v>
      </c>
      <c r="H32" s="1">
        <v>413.18264650751502</v>
      </c>
      <c r="J32" s="1">
        <v>485.04964311547661</v>
      </c>
      <c r="L32" s="1">
        <v>552.46875329760883</v>
      </c>
      <c r="N32" s="1">
        <v>476.84932440755233</v>
      </c>
      <c r="P32" s="1">
        <v>465.08188648042096</v>
      </c>
      <c r="R32" s="1">
        <v>465.08188648042096</v>
      </c>
    </row>
    <row r="33" spans="1:19" x14ac:dyDescent="0.3">
      <c r="A33" s="1">
        <v>47</v>
      </c>
      <c r="B33">
        <v>690</v>
      </c>
      <c r="D33" s="12">
        <v>726.54719491815501</v>
      </c>
      <c r="F33" s="1">
        <v>394.68567035021493</v>
      </c>
      <c r="H33" s="1">
        <v>413.14467482906082</v>
      </c>
      <c r="J33" s="1">
        <v>493.15018668321841</v>
      </c>
      <c r="L33" s="1">
        <v>569.12654474430769</v>
      </c>
      <c r="N33" s="1">
        <v>628.36275868368386</v>
      </c>
      <c r="P33" s="1">
        <v>483.97225039454503</v>
      </c>
      <c r="R33" s="1">
        <v>483.97225039454503</v>
      </c>
    </row>
    <row r="34" spans="1:19" x14ac:dyDescent="0.3">
      <c r="A34" s="1">
        <v>48</v>
      </c>
      <c r="B34">
        <v>691</v>
      </c>
      <c r="D34" s="12">
        <v>726.54719491815501</v>
      </c>
      <c r="F34" s="1">
        <v>398.82914570766673</v>
      </c>
      <c r="H34" s="1">
        <v>417.1296408770275</v>
      </c>
      <c r="J34" s="1">
        <v>495.46004524162089</v>
      </c>
      <c r="L34" s="1">
        <v>571.25127590900081</v>
      </c>
      <c r="N34" s="1">
        <v>638.27368177341793</v>
      </c>
      <c r="P34" s="1">
        <v>539.43207220626573</v>
      </c>
      <c r="R34" s="1">
        <v>502.81283819975539</v>
      </c>
    </row>
    <row r="35" spans="1:19" x14ac:dyDescent="0.3">
      <c r="A35" s="1">
        <v>49</v>
      </c>
      <c r="B35">
        <v>691</v>
      </c>
      <c r="C35" s="1">
        <f>SUM(B31:B35)</f>
        <v>3452</v>
      </c>
      <c r="D35" s="12">
        <v>726.54719491815501</v>
      </c>
      <c r="E35" s="1">
        <f>SUM(D31:D35)</f>
        <v>2785.8817896285714</v>
      </c>
      <c r="F35" s="1">
        <v>398.57129549057021</v>
      </c>
      <c r="G35" s="1">
        <f>SUM(F31:F35)</f>
        <v>1855.9216136028904</v>
      </c>
      <c r="H35" s="1">
        <v>421.12338674723554</v>
      </c>
      <c r="I35" s="1">
        <f>SUM(H31:H35)</f>
        <v>2073.9015548870284</v>
      </c>
      <c r="J35" s="1">
        <v>500.21214414878165</v>
      </c>
      <c r="K35" s="1">
        <f>SUM(J31:J35)</f>
        <v>2455.7144420873587</v>
      </c>
      <c r="L35" s="1">
        <v>573.40184761771661</v>
      </c>
      <c r="M35" s="1">
        <f>SUM(L31:L35)</f>
        <v>2816.6485108402126</v>
      </c>
      <c r="N35" s="1">
        <v>641.2241569822188</v>
      </c>
      <c r="O35" s="1">
        <f>SUM(N31:N35)</f>
        <v>2851.3481576517279</v>
      </c>
      <c r="P35" s="1">
        <v>550.48828800231388</v>
      </c>
      <c r="Q35" s="1">
        <f>SUM(P31:P35)</f>
        <v>2485.1161120343618</v>
      </c>
      <c r="R35" s="1">
        <v>521.60378105609902</v>
      </c>
      <c r="S35" s="1">
        <f>SUM(R31:R35)</f>
        <v>2419.6123710816364</v>
      </c>
    </row>
    <row r="36" spans="1:19" x14ac:dyDescent="0.3">
      <c r="A36" s="1">
        <v>50</v>
      </c>
      <c r="B36">
        <v>1231</v>
      </c>
      <c r="D36" s="12">
        <v>727.54193186137991</v>
      </c>
      <c r="F36" s="1">
        <v>399.31203448162637</v>
      </c>
      <c r="H36" s="1">
        <v>425.12586459270227</v>
      </c>
      <c r="J36" s="1">
        <v>504.00735984601431</v>
      </c>
      <c r="L36" s="1">
        <v>575.57813184517192</v>
      </c>
      <c r="N36" s="1">
        <v>643.23729855067108</v>
      </c>
      <c r="P36" s="1">
        <v>560.57320703380594</v>
      </c>
      <c r="R36" s="1">
        <v>540.34520977801617</v>
      </c>
    </row>
    <row r="37" spans="1:19" x14ac:dyDescent="0.3">
      <c r="A37" s="1">
        <v>51</v>
      </c>
      <c r="B37">
        <v>1231</v>
      </c>
      <c r="D37" s="12">
        <v>726.50974020277567</v>
      </c>
      <c r="F37" s="1">
        <v>398.51797252955942</v>
      </c>
      <c r="H37" s="1">
        <v>429.50059132486996</v>
      </c>
      <c r="J37" s="1">
        <v>507.09773219190822</v>
      </c>
      <c r="L37" s="1">
        <v>577.92223367819281</v>
      </c>
      <c r="N37" s="1">
        <v>644.36336931303606</v>
      </c>
      <c r="P37" s="1">
        <v>569.84086793411416</v>
      </c>
      <c r="R37" s="1">
        <v>558.24412722841521</v>
      </c>
    </row>
    <row r="38" spans="1:19" x14ac:dyDescent="0.3">
      <c r="A38" s="1">
        <v>52</v>
      </c>
      <c r="B38">
        <v>1232</v>
      </c>
      <c r="D38" s="12">
        <v>1254.4465970995227</v>
      </c>
      <c r="F38" s="1">
        <v>808.0918018381393</v>
      </c>
      <c r="H38" s="1">
        <v>481.50822071582576</v>
      </c>
      <c r="J38" s="1">
        <v>499.67365219964375</v>
      </c>
      <c r="L38" s="1">
        <v>578.4067521119398</v>
      </c>
      <c r="N38" s="1">
        <v>653.17477810870446</v>
      </c>
      <c r="P38" s="1">
        <v>711.46889613168264</v>
      </c>
      <c r="R38" s="1">
        <v>569.37478221314018</v>
      </c>
    </row>
    <row r="39" spans="1:19" x14ac:dyDescent="0.3">
      <c r="A39" s="1">
        <v>53</v>
      </c>
      <c r="B39">
        <v>1232</v>
      </c>
      <c r="D39" s="12">
        <v>1247.7779431255149</v>
      </c>
      <c r="F39" s="1">
        <v>800.32405933671635</v>
      </c>
      <c r="H39" s="1">
        <v>478.27560716202527</v>
      </c>
      <c r="J39" s="1">
        <v>496.25949958882791</v>
      </c>
      <c r="L39" s="1">
        <v>573.23477008310761</v>
      </c>
      <c r="N39" s="1">
        <v>647.71479516456873</v>
      </c>
      <c r="P39" s="1">
        <v>713.57769811318269</v>
      </c>
      <c r="R39" s="1">
        <v>616.44607094695527</v>
      </c>
    </row>
    <row r="40" spans="1:19" x14ac:dyDescent="0.3">
      <c r="A40" s="1">
        <v>54</v>
      </c>
      <c r="B40">
        <v>1232</v>
      </c>
      <c r="C40" s="1">
        <f>SUM(B36:B40)</f>
        <v>6158</v>
      </c>
      <c r="D40" s="12">
        <v>1248.7698595280149</v>
      </c>
      <c r="E40" s="1">
        <f>SUM(D36:D40)</f>
        <v>5205.046071817208</v>
      </c>
      <c r="F40" s="1">
        <v>792.61315247681512</v>
      </c>
      <c r="G40" s="1">
        <f>SUM(F36:F40)</f>
        <v>3198.8590206628569</v>
      </c>
      <c r="H40" s="1">
        <v>470.76857294372735</v>
      </c>
      <c r="I40" s="1">
        <f>SUM(H36:H40)</f>
        <v>2285.1788567391504</v>
      </c>
      <c r="J40" s="1">
        <v>492.89906588775494</v>
      </c>
      <c r="K40" s="1">
        <f>SUM(J36:J40)</f>
        <v>2499.9373097141493</v>
      </c>
      <c r="L40" s="1">
        <v>570.50930467700834</v>
      </c>
      <c r="M40" s="1">
        <f>SUM(L36:L40)</f>
        <v>2875.6511923954208</v>
      </c>
      <c r="N40" s="1">
        <v>642.33076893771295</v>
      </c>
      <c r="O40" s="1">
        <f>SUM(N36:N40)</f>
        <v>3230.8210100746933</v>
      </c>
      <c r="P40" s="1">
        <v>708.8851794248186</v>
      </c>
      <c r="Q40" s="1">
        <f>SUM(P36:P40)</f>
        <v>3264.3458486376039</v>
      </c>
      <c r="R40" s="1">
        <v>619.84556507701313</v>
      </c>
      <c r="S40" s="1">
        <f>SUM(R36:R40)</f>
        <v>2904.2557552435401</v>
      </c>
    </row>
    <row r="41" spans="1:19" x14ac:dyDescent="0.3">
      <c r="A41" s="1">
        <v>55</v>
      </c>
      <c r="B41">
        <v>1929</v>
      </c>
      <c r="D41" s="12">
        <v>1248.7698595280149</v>
      </c>
      <c r="F41" s="1">
        <v>785.93357109416263</v>
      </c>
      <c r="H41" s="1">
        <v>464.29670882978201</v>
      </c>
      <c r="J41" s="1">
        <v>489.59202588112998</v>
      </c>
      <c r="L41" s="1">
        <v>566.88905709777168</v>
      </c>
      <c r="N41" s="1">
        <v>637.02221291146998</v>
      </c>
      <c r="P41" s="1">
        <v>703.32233443087478</v>
      </c>
      <c r="R41" s="1">
        <v>622.31868659236375</v>
      </c>
    </row>
    <row r="42" spans="1:19" x14ac:dyDescent="0.3">
      <c r="A42" s="1">
        <v>56</v>
      </c>
      <c r="B42">
        <v>1928</v>
      </c>
      <c r="D42" s="12">
        <v>1245.4885394593521</v>
      </c>
      <c r="F42" s="1">
        <v>776.28897168554977</v>
      </c>
      <c r="H42" s="1">
        <v>455.72998926342041</v>
      </c>
      <c r="J42" s="1">
        <v>486.01049546104144</v>
      </c>
      <c r="L42" s="1">
        <v>561.8491687657546</v>
      </c>
      <c r="N42" s="1">
        <v>631.06868085307565</v>
      </c>
      <c r="P42" s="1">
        <v>696.00416073163103</v>
      </c>
      <c r="R42" s="1">
        <v>623.17045097407481</v>
      </c>
    </row>
    <row r="43" spans="1:19" x14ac:dyDescent="0.3">
      <c r="A43" s="1">
        <v>57</v>
      </c>
      <c r="B43">
        <v>1928</v>
      </c>
      <c r="D43" s="12">
        <v>1929.9881201206424</v>
      </c>
      <c r="F43" s="1">
        <v>1288.9014817194716</v>
      </c>
      <c r="H43" s="1">
        <v>853.80803719467917</v>
      </c>
      <c r="J43" s="1">
        <v>535.46402757663589</v>
      </c>
      <c r="L43" s="1">
        <v>553.17115258006538</v>
      </c>
      <c r="N43" s="1">
        <v>629.91784826392211</v>
      </c>
      <c r="P43" s="1">
        <v>702.79950724151092</v>
      </c>
      <c r="R43" s="1">
        <v>759.62288827251268</v>
      </c>
    </row>
    <row r="44" spans="1:19" x14ac:dyDescent="0.3">
      <c r="A44" s="1">
        <v>58</v>
      </c>
      <c r="B44">
        <v>1928</v>
      </c>
      <c r="D44" s="12">
        <v>1929.0014096717534</v>
      </c>
      <c r="F44" s="1">
        <v>1279.1013417800086</v>
      </c>
      <c r="H44" s="1">
        <v>844.08262322100904</v>
      </c>
      <c r="J44" s="1">
        <v>530.98420111619532</v>
      </c>
      <c r="L44" s="1">
        <v>548.46830421966365</v>
      </c>
      <c r="N44" s="1">
        <v>623.30435938498067</v>
      </c>
      <c r="P44" s="1">
        <v>695.71451435968311</v>
      </c>
      <c r="R44" s="1">
        <v>759.7470251486734</v>
      </c>
    </row>
    <row r="45" spans="1:19" x14ac:dyDescent="0.3">
      <c r="A45" s="1">
        <v>59</v>
      </c>
      <c r="B45">
        <v>1928</v>
      </c>
      <c r="C45" s="1">
        <f>SUM(B41:B45)</f>
        <v>9641</v>
      </c>
      <c r="D45" s="12">
        <v>1929.0014096717534</v>
      </c>
      <c r="E45" s="1">
        <f>SUM(D41:D45)</f>
        <v>8282.2493384515165</v>
      </c>
      <c r="F45" s="1">
        <v>1276.8067243506414</v>
      </c>
      <c r="G45" s="1">
        <f>SUM(F41:F45)</f>
        <v>5407.0320906298339</v>
      </c>
      <c r="H45" s="1">
        <v>834.49234800832176</v>
      </c>
      <c r="I45" s="1">
        <f>SUM(H41:H45)</f>
        <v>3452.4097065172123</v>
      </c>
      <c r="J45" s="1">
        <v>522.41432246400882</v>
      </c>
      <c r="K45" s="1">
        <f>SUM(J41:J45)</f>
        <v>2564.4650724990115</v>
      </c>
      <c r="L45" s="1">
        <v>543.87325320726961</v>
      </c>
      <c r="M45" s="1">
        <f>SUM(L41:L45)</f>
        <v>2774.2509358705247</v>
      </c>
      <c r="N45" s="1">
        <v>619.12836584117008</v>
      </c>
      <c r="O45" s="1">
        <f>SUM(N41:N45)</f>
        <v>3140.4414672546181</v>
      </c>
      <c r="P45" s="1">
        <v>688.77036755112238</v>
      </c>
      <c r="Q45" s="1">
        <f>SUM(P41:P45)</f>
        <v>3486.6108843148222</v>
      </c>
      <c r="R45" s="1">
        <v>753.30514718361985</v>
      </c>
      <c r="S45" s="1">
        <f>SUM(R41:R45)</f>
        <v>3518.1641981712446</v>
      </c>
    </row>
    <row r="46" spans="1:19" x14ac:dyDescent="0.3">
      <c r="A46" s="1">
        <v>60</v>
      </c>
      <c r="B46">
        <v>3171</v>
      </c>
      <c r="D46" s="12">
        <v>1929.0014096717534</v>
      </c>
      <c r="F46" s="1">
        <v>1273.5907186505231</v>
      </c>
      <c r="H46" s="1">
        <v>825.97871930997178</v>
      </c>
      <c r="J46" s="1">
        <v>514.92160780529139</v>
      </c>
      <c r="L46" s="1">
        <v>539.38487423934771</v>
      </c>
      <c r="N46" s="1">
        <v>614.13933829195378</v>
      </c>
      <c r="P46" s="1">
        <v>681.96557162395527</v>
      </c>
      <c r="R46" s="1">
        <v>746.08485243973257</v>
      </c>
    </row>
    <row r="47" spans="1:19" x14ac:dyDescent="0.3">
      <c r="A47" s="1">
        <v>61</v>
      </c>
      <c r="B47">
        <v>3171</v>
      </c>
      <c r="D47" s="12">
        <v>1975.7431240047476</v>
      </c>
      <c r="F47" s="1">
        <v>1319.3794483915078</v>
      </c>
      <c r="H47" s="1">
        <v>867.14334183187157</v>
      </c>
      <c r="J47" s="1">
        <v>558.17386255223391</v>
      </c>
      <c r="L47" s="1">
        <v>587.3596060354181</v>
      </c>
      <c r="N47" s="1">
        <v>660.45640470618343</v>
      </c>
      <c r="P47" s="1">
        <v>727.1733515969338</v>
      </c>
      <c r="R47" s="1">
        <v>789.76115136237752</v>
      </c>
    </row>
    <row r="48" spans="1:19" x14ac:dyDescent="0.3">
      <c r="A48" s="1">
        <v>62</v>
      </c>
      <c r="B48">
        <v>3171</v>
      </c>
      <c r="D48" s="12">
        <v>3219.9065147025867</v>
      </c>
      <c r="F48" s="1">
        <v>2005.0586464185219</v>
      </c>
      <c r="H48" s="1">
        <v>1389.233147309385</v>
      </c>
      <c r="J48" s="1">
        <v>971.28396293420769</v>
      </c>
      <c r="L48" s="1">
        <v>665.48386218595692</v>
      </c>
      <c r="N48" s="1">
        <v>682.49326222620732</v>
      </c>
      <c r="P48" s="1">
        <v>756.21585967786825</v>
      </c>
      <c r="R48" s="1">
        <v>826.22571689109839</v>
      </c>
    </row>
    <row r="49" spans="1:19" x14ac:dyDescent="0.3">
      <c r="A49" s="1">
        <v>63</v>
      </c>
      <c r="B49">
        <v>3171</v>
      </c>
      <c r="D49" s="12">
        <v>3199.7734612337281</v>
      </c>
      <c r="F49" s="1">
        <v>2029.7829547885585</v>
      </c>
      <c r="H49" s="1">
        <v>1407.5960926154994</v>
      </c>
      <c r="J49" s="1">
        <v>991.12755405265398</v>
      </c>
      <c r="L49" s="1">
        <v>691.38035532920458</v>
      </c>
      <c r="N49" s="1">
        <v>708.11889681473838</v>
      </c>
      <c r="P49" s="1">
        <v>779.76377368290707</v>
      </c>
      <c r="R49" s="1">
        <v>849.08619621984326</v>
      </c>
    </row>
    <row r="50" spans="1:19" x14ac:dyDescent="0.3">
      <c r="A50" s="1">
        <v>64</v>
      </c>
      <c r="B50">
        <v>3172</v>
      </c>
      <c r="C50" s="1">
        <f>SUM(B46:B50)</f>
        <v>15856</v>
      </c>
      <c r="D50" s="12">
        <v>3199.7734612337281</v>
      </c>
      <c r="E50" s="1">
        <f>SUM(D46:D50)</f>
        <v>13524.197970846544</v>
      </c>
      <c r="F50" s="1">
        <v>2055.1995614795323</v>
      </c>
      <c r="G50" s="1">
        <f>SUM(F46:F50)</f>
        <v>8683.0113297286443</v>
      </c>
      <c r="H50" s="1">
        <v>1432.9210249979949</v>
      </c>
      <c r="I50" s="1">
        <f>SUM(H46:H50)</f>
        <v>5922.872326064723</v>
      </c>
      <c r="J50" s="1">
        <v>1010.895594601356</v>
      </c>
      <c r="K50" s="1">
        <f>SUM(J46:J50)</f>
        <v>4046.4025819457433</v>
      </c>
      <c r="L50" s="1">
        <v>713.13257786020074</v>
      </c>
      <c r="M50" s="1">
        <f>SUM(L46:L50)</f>
        <v>3196.7412756501285</v>
      </c>
      <c r="N50" s="1">
        <v>733.60718815359837</v>
      </c>
      <c r="O50" s="1">
        <f>SUM(N46:N50)</f>
        <v>3398.8150901926811</v>
      </c>
      <c r="P50" s="1">
        <v>805.41035123751715</v>
      </c>
      <c r="Q50" s="1">
        <f>SUM(P46:P50)</f>
        <v>3750.5289078191813</v>
      </c>
      <c r="R50" s="1">
        <v>871.85787661159577</v>
      </c>
      <c r="S50" s="1">
        <f>SUM(R46:R50)</f>
        <v>4083.0157935246475</v>
      </c>
    </row>
    <row r="51" spans="1:19" x14ac:dyDescent="0.3">
      <c r="A51" s="1">
        <v>65</v>
      </c>
      <c r="B51">
        <v>3611</v>
      </c>
      <c r="D51" s="12">
        <v>3307.6198432337283</v>
      </c>
      <c r="F51" s="1">
        <v>2188.2095720296011</v>
      </c>
      <c r="H51" s="1">
        <v>1564.9708914339126</v>
      </c>
      <c r="J51" s="1">
        <v>1139.3307306774159</v>
      </c>
      <c r="L51" s="1">
        <v>843.54241593080303</v>
      </c>
      <c r="N51" s="1">
        <v>866.80485901311783</v>
      </c>
      <c r="P51" s="1">
        <v>937.88986599124598</v>
      </c>
      <c r="R51" s="1">
        <v>1002.3867268919215</v>
      </c>
    </row>
    <row r="52" spans="1:19" x14ac:dyDescent="0.3">
      <c r="A52" s="1">
        <v>66</v>
      </c>
      <c r="B52">
        <v>3611</v>
      </c>
      <c r="D52" s="12">
        <v>3240.5029566498683</v>
      </c>
      <c r="F52" s="1">
        <v>2152.0115122367897</v>
      </c>
      <c r="H52" s="1">
        <v>1531.8467172695075</v>
      </c>
      <c r="J52" s="1">
        <v>1104.5517240794527</v>
      </c>
      <c r="L52" s="1">
        <v>812.622111141044</v>
      </c>
      <c r="N52" s="1">
        <v>840.19824202047732</v>
      </c>
      <c r="P52" s="1">
        <v>909.2637050323757</v>
      </c>
      <c r="R52" s="1">
        <v>972.30116921058175</v>
      </c>
    </row>
    <row r="53" spans="1:19" x14ac:dyDescent="0.3">
      <c r="A53" s="1">
        <v>67</v>
      </c>
      <c r="B53">
        <v>3611</v>
      </c>
      <c r="D53" s="12">
        <v>3494.0347854662509</v>
      </c>
      <c r="F53" s="1">
        <v>3260.1080745948548</v>
      </c>
      <c r="H53" s="1">
        <v>2119.5795306480277</v>
      </c>
      <c r="J53" s="1">
        <v>1541.4276664015658</v>
      </c>
      <c r="L53" s="1">
        <v>1149.0468694771864</v>
      </c>
      <c r="N53" s="1">
        <v>861.95434312009763</v>
      </c>
      <c r="P53" s="1">
        <v>877.92317902768946</v>
      </c>
      <c r="R53" s="1">
        <v>947.1357355318097</v>
      </c>
    </row>
    <row r="54" spans="1:19" x14ac:dyDescent="0.3">
      <c r="A54" s="1">
        <v>68</v>
      </c>
      <c r="B54">
        <v>3611</v>
      </c>
      <c r="D54" s="12">
        <v>3494.0347854662509</v>
      </c>
      <c r="F54" s="1">
        <v>3175.0618239796158</v>
      </c>
      <c r="H54" s="1">
        <v>2083.650908435493</v>
      </c>
      <c r="J54" s="1">
        <v>1503.2517264395271</v>
      </c>
      <c r="L54" s="1">
        <v>1114.7542929438998</v>
      </c>
      <c r="N54" s="1">
        <v>835.13889197408218</v>
      </c>
      <c r="P54" s="1">
        <v>850.753229686194</v>
      </c>
      <c r="R54" s="1">
        <v>917.58625117310669</v>
      </c>
    </row>
    <row r="55" spans="1:19" x14ac:dyDescent="0.3">
      <c r="A55" s="1">
        <v>69</v>
      </c>
      <c r="B55">
        <v>3611</v>
      </c>
      <c r="C55" s="1">
        <f>SUM(B51:B55)</f>
        <v>18055</v>
      </c>
      <c r="D55" s="12">
        <v>3494.0347854662509</v>
      </c>
      <c r="E55" s="1">
        <f>SUM(D51:D55)</f>
        <v>17030.227156282348</v>
      </c>
      <c r="F55" s="1">
        <v>3110.0813469889044</v>
      </c>
      <c r="G55" s="1">
        <f>SUM(F51:F55)</f>
        <v>13885.472329829765</v>
      </c>
      <c r="H55" s="1">
        <v>2049.1885865603799</v>
      </c>
      <c r="I55" s="1">
        <f>SUM(H51:H55)</f>
        <v>9349.2366343473204</v>
      </c>
      <c r="J55" s="1">
        <v>1472.405563231702</v>
      </c>
      <c r="K55" s="1">
        <f>SUM(J51:J55)</f>
        <v>6760.967410829664</v>
      </c>
      <c r="L55" s="1">
        <v>1081.2349066924628</v>
      </c>
      <c r="M55" s="1">
        <f>SUM(L51:L55)</f>
        <v>5001.2005961853956</v>
      </c>
      <c r="N55" s="1">
        <v>805.24169310276841</v>
      </c>
      <c r="O55" s="1">
        <f>SUM(N51:N55)</f>
        <v>4209.3380292305437</v>
      </c>
      <c r="P55" s="1">
        <v>824.21938064004814</v>
      </c>
      <c r="Q55" s="1">
        <f>SUM(P51:P55)</f>
        <v>4400.0493603775531</v>
      </c>
      <c r="R55" s="1">
        <v>890.77293031295017</v>
      </c>
      <c r="S55" s="1">
        <f>SUM(R51:R55)</f>
        <v>4730.1828131203692</v>
      </c>
    </row>
    <row r="56" spans="1:19" x14ac:dyDescent="0.3">
      <c r="A56" s="1">
        <v>70</v>
      </c>
      <c r="B56">
        <v>3872</v>
      </c>
      <c r="D56" s="12">
        <v>3494.0347854662509</v>
      </c>
      <c r="F56" s="1">
        <v>3046.2456957183845</v>
      </c>
      <c r="H56" s="1">
        <v>2015.2932640554086</v>
      </c>
      <c r="J56" s="1">
        <v>1441.3040397333975</v>
      </c>
      <c r="L56" s="1">
        <v>1049.2987401274665</v>
      </c>
      <c r="N56" s="1">
        <v>776.88415702962504</v>
      </c>
      <c r="P56" s="1">
        <v>798.30835946823288</v>
      </c>
      <c r="R56" s="1">
        <v>863.77609965615272</v>
      </c>
    </row>
    <row r="57" spans="1:19" x14ac:dyDescent="0.3">
      <c r="A57" s="1">
        <v>71</v>
      </c>
      <c r="B57">
        <v>3872</v>
      </c>
      <c r="D57" s="12">
        <v>3457.8928193595762</v>
      </c>
      <c r="F57" s="1">
        <v>2953.5618195847765</v>
      </c>
      <c r="H57" s="1">
        <v>1961.4544787888758</v>
      </c>
      <c r="J57" s="1">
        <v>1396.2042430169422</v>
      </c>
      <c r="L57" s="1">
        <v>1006.7455094595377</v>
      </c>
      <c r="N57" s="1">
        <v>740.66577729584685</v>
      </c>
      <c r="P57" s="1">
        <v>765.80008773683164</v>
      </c>
      <c r="R57" s="1">
        <v>828.7499190848572</v>
      </c>
    </row>
    <row r="58" spans="1:19" x14ac:dyDescent="0.3">
      <c r="A58" s="1">
        <v>72</v>
      </c>
      <c r="B58">
        <v>3873</v>
      </c>
      <c r="D58" s="12">
        <v>3669.4729569259516</v>
      </c>
      <c r="F58" s="1">
        <v>3151.7021721947194</v>
      </c>
      <c r="H58" s="1">
        <v>2940.6947357906874</v>
      </c>
      <c r="J58" s="1">
        <v>1911.9109628416086</v>
      </c>
      <c r="L58" s="1">
        <v>1390.4042812300092</v>
      </c>
      <c r="N58" s="1">
        <v>1036.467504430279</v>
      </c>
      <c r="P58" s="1">
        <v>777.50324262492211</v>
      </c>
      <c r="R58" s="1">
        <v>791.90751101593139</v>
      </c>
    </row>
    <row r="59" spans="1:19" x14ac:dyDescent="0.3">
      <c r="A59" s="1">
        <v>73</v>
      </c>
      <c r="B59">
        <v>3873</v>
      </c>
      <c r="D59" s="12">
        <v>3669.4729569259516</v>
      </c>
      <c r="F59" s="1">
        <v>3119.1012623355477</v>
      </c>
      <c r="H59" s="1">
        <v>2834.356253223938</v>
      </c>
      <c r="J59" s="1">
        <v>1860.0610977891283</v>
      </c>
      <c r="L59" s="1">
        <v>1341.9426666984195</v>
      </c>
      <c r="N59" s="1">
        <v>995.13363083227216</v>
      </c>
      <c r="P59" s="1">
        <v>745.52285026385891</v>
      </c>
      <c r="R59" s="1">
        <v>759.46166411624677</v>
      </c>
    </row>
    <row r="60" spans="1:19" x14ac:dyDescent="0.3">
      <c r="A60" s="1">
        <v>74</v>
      </c>
      <c r="B60">
        <v>3873</v>
      </c>
      <c r="C60" s="1">
        <f>SUM(B56:B60)</f>
        <v>19363</v>
      </c>
      <c r="D60" s="12">
        <v>3670.4206513879681</v>
      </c>
      <c r="E60" s="1">
        <f>SUM(D56:D60)</f>
        <v>17961.294170065699</v>
      </c>
      <c r="F60" s="1">
        <v>3086.8375732115778</v>
      </c>
      <c r="G60" s="1">
        <f>SUM(F56:F60)</f>
        <v>15357.448523045006</v>
      </c>
      <c r="H60" s="1">
        <v>2747.6303320056222</v>
      </c>
      <c r="I60" s="1">
        <f>SUM(H56:H60)</f>
        <v>12499.429063864533</v>
      </c>
      <c r="J60" s="1">
        <v>1810.3747420897009</v>
      </c>
      <c r="K60" s="1">
        <f>SUM(J56:J60)</f>
        <v>8419.8550854707773</v>
      </c>
      <c r="L60" s="1">
        <v>1300.8104082120265</v>
      </c>
      <c r="M60" s="1">
        <f>SUM(L56:L60)</f>
        <v>6089.2016057274595</v>
      </c>
      <c r="N60" s="1">
        <v>955.22704849111381</v>
      </c>
      <c r="O60" s="1">
        <f>SUM(N56:N60)</f>
        <v>4504.3781180791366</v>
      </c>
      <c r="P60" s="1">
        <v>711.39827345892957</v>
      </c>
      <c r="Q60" s="1">
        <f>SUM(P56:P60)</f>
        <v>3798.5328135527748</v>
      </c>
      <c r="R60" s="1">
        <v>728.1642882640532</v>
      </c>
      <c r="S60" s="1">
        <f>SUM(R56:R60)</f>
        <v>3972.059482137241</v>
      </c>
    </row>
    <row r="61" spans="1:19" x14ac:dyDescent="0.3">
      <c r="A61" s="1">
        <v>75</v>
      </c>
      <c r="B61">
        <v>2222</v>
      </c>
      <c r="D61" s="12">
        <v>3670.4206513879681</v>
      </c>
      <c r="F61" s="1">
        <v>3054.9076166433479</v>
      </c>
      <c r="H61" s="1">
        <v>2663.3962594551831</v>
      </c>
      <c r="J61" s="1">
        <v>1762.0130079246942</v>
      </c>
      <c r="L61" s="1">
        <v>1260.1622362763142</v>
      </c>
      <c r="N61" s="1">
        <v>917.42381234533605</v>
      </c>
      <c r="P61" s="1">
        <v>679.24605056347457</v>
      </c>
      <c r="R61" s="1">
        <v>697.97767838883374</v>
      </c>
    </row>
    <row r="62" spans="1:19" x14ac:dyDescent="0.3">
      <c r="A62" s="1">
        <v>76</v>
      </c>
      <c r="B62">
        <v>2222</v>
      </c>
      <c r="D62" s="12">
        <v>3600.9708042406078</v>
      </c>
      <c r="F62" s="1">
        <v>2966.1024335100478</v>
      </c>
      <c r="H62" s="1">
        <v>2533.4986820717259</v>
      </c>
      <c r="J62" s="1">
        <v>1682.491391920116</v>
      </c>
      <c r="L62" s="1">
        <v>1197.6324944787038</v>
      </c>
      <c r="N62" s="1">
        <v>863.56358092275821</v>
      </c>
      <c r="P62" s="1">
        <v>635.32639072997665</v>
      </c>
      <c r="R62" s="1">
        <v>656.88603507355401</v>
      </c>
    </row>
    <row r="63" spans="1:19" x14ac:dyDescent="0.3">
      <c r="A63" s="1">
        <v>77</v>
      </c>
      <c r="B63">
        <v>2222</v>
      </c>
      <c r="D63" s="12">
        <v>2026.8421083542719</v>
      </c>
      <c r="F63" s="1">
        <v>3088.0339709687833</v>
      </c>
      <c r="H63" s="1">
        <v>2652.3055186286792</v>
      </c>
      <c r="J63" s="1">
        <v>2474.7328428271512</v>
      </c>
      <c r="L63" s="1">
        <v>1608.9629415523891</v>
      </c>
      <c r="N63" s="1">
        <v>1170.0905563875901</v>
      </c>
      <c r="P63" s="1">
        <v>872.23612247771814</v>
      </c>
      <c r="R63" s="1">
        <v>654.30552396699227</v>
      </c>
    </row>
    <row r="64" spans="1:19" x14ac:dyDescent="0.3">
      <c r="A64" s="1">
        <v>78</v>
      </c>
      <c r="B64">
        <v>2222</v>
      </c>
      <c r="D64" s="12">
        <v>2026.8421083542719</v>
      </c>
      <c r="F64" s="1">
        <v>3029.6037506645962</v>
      </c>
      <c r="H64" s="1">
        <v>2575.2038491627836</v>
      </c>
      <c r="J64" s="1">
        <v>2340.1116280961805</v>
      </c>
      <c r="L64" s="1">
        <v>1535.7104806266502</v>
      </c>
      <c r="N64" s="1">
        <v>1107.9396370895297</v>
      </c>
      <c r="P64" s="1">
        <v>821.60588612365336</v>
      </c>
      <c r="R64" s="1">
        <v>615.52131597058815</v>
      </c>
    </row>
    <row r="65" spans="1:19" x14ac:dyDescent="0.3">
      <c r="A65" s="1">
        <v>79</v>
      </c>
      <c r="B65">
        <v>2222</v>
      </c>
      <c r="C65" s="1">
        <f>SUM(B61:B65)</f>
        <v>11110</v>
      </c>
      <c r="D65" s="12">
        <v>2026.8421083542719</v>
      </c>
      <c r="E65" s="1">
        <f>SUM(D61:D65)</f>
        <v>13351.917780691394</v>
      </c>
      <c r="F65" s="1">
        <v>2973.0467515695618</v>
      </c>
      <c r="G65" s="1">
        <f>SUM(F61:F65)</f>
        <v>15111.694523356337</v>
      </c>
      <c r="H65" s="1">
        <v>2500.3435004620387</v>
      </c>
      <c r="I65" s="1">
        <f>SUM(H61:H65)</f>
        <v>12924.747809780411</v>
      </c>
      <c r="J65" s="1">
        <v>2225.5850783735837</v>
      </c>
      <c r="K65" s="1">
        <f>SUM(J61:J65)</f>
        <v>10484.933949141727</v>
      </c>
      <c r="L65" s="1">
        <v>1466.4065123048069</v>
      </c>
      <c r="M65" s="1">
        <f>SUM(L61:L65)</f>
        <v>7068.8746652388645</v>
      </c>
      <c r="N65" s="1">
        <v>1053.6585655598346</v>
      </c>
      <c r="O65" s="1">
        <f>SUM(N61:N65)</f>
        <v>5112.6761523050482</v>
      </c>
      <c r="P65" s="1">
        <v>773.7354770096897</v>
      </c>
      <c r="Q65" s="1">
        <f>SUM(P61:P65)</f>
        <v>3782.1499269045125</v>
      </c>
      <c r="R65" s="1">
        <v>576.23376905845134</v>
      </c>
      <c r="S65" s="1">
        <f>SUM(R61:R65)</f>
        <v>3200.9243224584193</v>
      </c>
    </row>
    <row r="66" spans="1:19" x14ac:dyDescent="0.3">
      <c r="A66" s="1">
        <v>80</v>
      </c>
      <c r="B66">
        <v>1226</v>
      </c>
      <c r="D66" s="12">
        <v>2026.8421083542719</v>
      </c>
      <c r="F66" s="1">
        <v>2916.7922613981468</v>
      </c>
      <c r="H66" s="1">
        <v>2427.6593180517498</v>
      </c>
      <c r="J66" s="1">
        <v>2116.5349523842633</v>
      </c>
      <c r="L66" s="1">
        <v>1400.2280376376336</v>
      </c>
      <c r="N66" s="1">
        <v>1001.4196758311605</v>
      </c>
      <c r="P66" s="1">
        <v>729.05395060355215</v>
      </c>
      <c r="R66" s="1">
        <v>539.77999037238408</v>
      </c>
    </row>
    <row r="67" spans="1:19" x14ac:dyDescent="0.3">
      <c r="A67" s="1">
        <v>81</v>
      </c>
      <c r="B67">
        <v>1226</v>
      </c>
      <c r="D67" s="12">
        <v>1955.4880881410159</v>
      </c>
      <c r="F67" s="1">
        <v>2760.8608352187439</v>
      </c>
      <c r="H67" s="1">
        <v>2274.1078689894684</v>
      </c>
      <c r="J67" s="1">
        <v>1942.4309908797491</v>
      </c>
      <c r="L67" s="1">
        <v>1289.9645240318762</v>
      </c>
      <c r="N67" s="1">
        <v>918.22367598697417</v>
      </c>
      <c r="P67" s="1">
        <v>662.09336284626841</v>
      </c>
      <c r="R67" s="1">
        <v>487.10412972014535</v>
      </c>
    </row>
    <row r="68" spans="1:19" x14ac:dyDescent="0.3">
      <c r="A68" s="1">
        <v>82</v>
      </c>
      <c r="B68">
        <v>1226</v>
      </c>
      <c r="D68" s="12">
        <v>1040.9667238622339</v>
      </c>
      <c r="F68" s="1">
        <v>1499.2708271690208</v>
      </c>
      <c r="H68" s="1">
        <v>2284.2426782516604</v>
      </c>
      <c r="J68" s="1">
        <v>1961.9309626679221</v>
      </c>
      <c r="L68" s="1">
        <v>1830.5790771736238</v>
      </c>
      <c r="N68" s="1">
        <v>1190.1623665319619</v>
      </c>
      <c r="P68" s="1">
        <v>865.52505945433563</v>
      </c>
      <c r="R68" s="1">
        <v>645.19982461568816</v>
      </c>
    </row>
    <row r="69" spans="1:19" x14ac:dyDescent="0.3">
      <c r="A69" s="1">
        <v>83</v>
      </c>
      <c r="B69">
        <v>1226</v>
      </c>
      <c r="D69" s="12">
        <v>1040.9667238622339</v>
      </c>
      <c r="F69" s="1">
        <v>1446.4897050154916</v>
      </c>
      <c r="H69" s="1">
        <v>2162.1272903052782</v>
      </c>
      <c r="J69" s="1">
        <v>1837.8372152307484</v>
      </c>
      <c r="L69" s="1">
        <v>1670.0597272357984</v>
      </c>
      <c r="N69" s="1">
        <v>1095.985420351532</v>
      </c>
      <c r="P69" s="1">
        <v>790.69961701648344</v>
      </c>
      <c r="R69" s="1">
        <v>586.35275582614167</v>
      </c>
    </row>
    <row r="70" spans="1:19" x14ac:dyDescent="0.3">
      <c r="A70" s="1">
        <v>84</v>
      </c>
      <c r="B70">
        <v>1226</v>
      </c>
      <c r="C70" s="1">
        <f>SUM(B66:B70)</f>
        <v>6130</v>
      </c>
      <c r="D70" s="12">
        <v>1040.9667238622339</v>
      </c>
      <c r="E70" s="1">
        <f>SUM(D66:D70)</f>
        <v>7105.2303680819905</v>
      </c>
      <c r="F70" s="1">
        <v>1395.5667173666177</v>
      </c>
      <c r="G70" s="1">
        <f>SUM(F66:F70)</f>
        <v>10018.98034616802</v>
      </c>
      <c r="H70" s="1">
        <v>2047.0687275361265</v>
      </c>
      <c r="I70" s="1">
        <f>SUM(H66:H70)</f>
        <v>11195.205883134284</v>
      </c>
      <c r="J70" s="1">
        <v>1721.5924994088653</v>
      </c>
      <c r="K70" s="1">
        <f>SUM(J66:J70)</f>
        <v>9580.3266205715481</v>
      </c>
      <c r="L70" s="1">
        <v>1532.4096777167704</v>
      </c>
      <c r="M70" s="1">
        <f>SUM(L66:L70)</f>
        <v>7723.2410437957024</v>
      </c>
      <c r="N70" s="1">
        <v>1009.6830504295739</v>
      </c>
      <c r="O70" s="1">
        <f>SUM(N66:N70)</f>
        <v>5215.4741891312024</v>
      </c>
      <c r="P70" s="1">
        <v>725.48859109578814</v>
      </c>
      <c r="Q70" s="1">
        <f>SUM(P66:P70)</f>
        <v>3772.8605810164277</v>
      </c>
      <c r="R70" s="1">
        <v>532.7496775944071</v>
      </c>
      <c r="S70" s="1">
        <f>SUM(R66:R70)</f>
        <v>2791.1863781287666</v>
      </c>
    </row>
    <row r="71" spans="1:19" x14ac:dyDescent="0.3">
      <c r="A71" s="1">
        <v>85</v>
      </c>
      <c r="B71">
        <v>489</v>
      </c>
      <c r="D71" s="12">
        <v>1040.9667238622339</v>
      </c>
      <c r="F71" s="1">
        <v>1346.4364494737822</v>
      </c>
      <c r="H71" s="1">
        <v>1937.6326355674248</v>
      </c>
      <c r="J71" s="1">
        <v>1612.7003574953392</v>
      </c>
      <c r="L71" s="1">
        <v>1406.0196375085939</v>
      </c>
      <c r="N71" s="1">
        <v>930.17510327001855</v>
      </c>
      <c r="P71" s="1">
        <v>665.24567809285702</v>
      </c>
      <c r="R71" s="1">
        <v>484.31242309373937</v>
      </c>
    </row>
    <row r="72" spans="1:19" x14ac:dyDescent="0.3">
      <c r="A72" s="1">
        <v>86</v>
      </c>
      <c r="B72">
        <v>489</v>
      </c>
      <c r="D72" s="12">
        <v>954.59088620173202</v>
      </c>
      <c r="F72" s="1">
        <v>1191.2462685552241</v>
      </c>
      <c r="H72" s="1">
        <v>1681.8640767488112</v>
      </c>
      <c r="J72" s="1">
        <v>1385.3433982311331</v>
      </c>
      <c r="L72" s="1">
        <v>1183.2921324574513</v>
      </c>
      <c r="N72" s="1">
        <v>785.82193117955455</v>
      </c>
      <c r="P72" s="1">
        <v>559.36445450731105</v>
      </c>
      <c r="R72" s="1">
        <v>403.33472380063949</v>
      </c>
    </row>
    <row r="73" spans="1:19" x14ac:dyDescent="0.3">
      <c r="A73" s="1">
        <v>87</v>
      </c>
      <c r="B73">
        <v>489</v>
      </c>
      <c r="D73" s="12">
        <v>349.15326655760401</v>
      </c>
      <c r="F73" s="1">
        <v>581.5186694722704</v>
      </c>
      <c r="H73" s="1">
        <v>837.54260016990179</v>
      </c>
      <c r="J73" s="1">
        <v>1276.054010718289</v>
      </c>
      <c r="L73" s="1">
        <v>1095.9999554780125</v>
      </c>
      <c r="N73" s="1">
        <v>1022.622419064632</v>
      </c>
      <c r="P73" s="1">
        <v>664.8643227266416</v>
      </c>
      <c r="R73" s="1">
        <v>483.5111146505817</v>
      </c>
    </row>
    <row r="74" spans="1:19" x14ac:dyDescent="0.3">
      <c r="A74" s="1">
        <v>88</v>
      </c>
      <c r="B74">
        <v>488</v>
      </c>
      <c r="D74" s="12">
        <v>349.15326655760401</v>
      </c>
      <c r="F74" s="1">
        <v>533.26625079309713</v>
      </c>
      <c r="H74" s="1">
        <v>741.00749248014392</v>
      </c>
      <c r="J74" s="1">
        <v>1107.6141892035403</v>
      </c>
      <c r="L74" s="1">
        <v>941.48692640037973</v>
      </c>
      <c r="N74" s="1">
        <v>855.53790426584351</v>
      </c>
      <c r="P74" s="1">
        <v>561.4512189845052</v>
      </c>
      <c r="R74" s="1">
        <v>405.05946117613013</v>
      </c>
    </row>
    <row r="75" spans="1:19" x14ac:dyDescent="0.3">
      <c r="A75" s="1">
        <v>89</v>
      </c>
      <c r="B75">
        <v>488</v>
      </c>
      <c r="C75" s="1">
        <f>SUM(B71:B75)</f>
        <v>2443</v>
      </c>
      <c r="D75" s="12">
        <v>349.15326655760401</v>
      </c>
      <c r="E75" s="1">
        <f>SUM(D71:D75)</f>
        <v>3043.0174097367785</v>
      </c>
      <c r="F75" s="1">
        <v>489.0176518201821</v>
      </c>
      <c r="G75" s="1">
        <f>SUM(F71:F75)</f>
        <v>4141.4852901145568</v>
      </c>
      <c r="H75" s="1">
        <v>655.59901526241538</v>
      </c>
      <c r="I75" s="1">
        <f>SUM(H71:H75)</f>
        <v>5853.6458202286967</v>
      </c>
      <c r="J75" s="1">
        <v>961.65681314009839</v>
      </c>
      <c r="K75" s="1">
        <f>SUM(J71:J75)</f>
        <v>6343.3687687883994</v>
      </c>
      <c r="L75" s="1">
        <v>808.75699688896202</v>
      </c>
      <c r="M75" s="1">
        <f>SUM(L71:L75)</f>
        <v>5435.5556487333997</v>
      </c>
      <c r="N75" s="1">
        <v>719.88408951557676</v>
      </c>
      <c r="O75" s="1">
        <f>SUM(N71:N75)</f>
        <v>4314.0414472956254</v>
      </c>
      <c r="P75" s="1">
        <v>474.3214389906417</v>
      </c>
      <c r="Q75" s="1">
        <f>SUM(P71:P75)</f>
        <v>2925.2471133019562</v>
      </c>
      <c r="R75" s="1">
        <v>340.81466689318245</v>
      </c>
      <c r="S75" s="1">
        <f>SUM(R71:R75)</f>
        <v>2117.0323896142731</v>
      </c>
    </row>
    <row r="76" spans="1:19" x14ac:dyDescent="0.3">
      <c r="A76" s="1">
        <v>90</v>
      </c>
      <c r="B76">
        <v>165</v>
      </c>
      <c r="D76" s="12">
        <v>348.43925169756801</v>
      </c>
      <c r="F76" s="1">
        <v>448.44064936805569</v>
      </c>
      <c r="H76" s="1">
        <v>580.03471378471397</v>
      </c>
      <c r="J76" s="1">
        <v>834.71759222688559</v>
      </c>
      <c r="L76" s="1">
        <v>694.73920632934357</v>
      </c>
      <c r="N76" s="1">
        <v>605.70270385707101</v>
      </c>
      <c r="P76" s="1">
        <v>400.71245100780953</v>
      </c>
      <c r="R76" s="1">
        <v>286.58284365364091</v>
      </c>
    </row>
    <row r="77" spans="1:19" x14ac:dyDescent="0.3">
      <c r="A77" s="1">
        <v>91</v>
      </c>
      <c r="B77">
        <v>165</v>
      </c>
      <c r="D77" s="12">
        <v>348.43925169756801</v>
      </c>
      <c r="F77" s="1">
        <v>411.23058698827924</v>
      </c>
      <c r="H77" s="1">
        <v>513.17994896720313</v>
      </c>
      <c r="J77" s="1">
        <v>724.53441732289093</v>
      </c>
      <c r="L77" s="1">
        <v>596.79553520746015</v>
      </c>
      <c r="N77" s="1">
        <v>509.75336685359559</v>
      </c>
      <c r="P77" s="1">
        <v>338.52618823236895</v>
      </c>
      <c r="R77" s="1">
        <v>240.97000745805229</v>
      </c>
    </row>
    <row r="78" spans="1:19" x14ac:dyDescent="0.3">
      <c r="A78" s="1">
        <v>92</v>
      </c>
      <c r="B78">
        <v>165</v>
      </c>
      <c r="D78" s="12">
        <v>117.81245190594001</v>
      </c>
      <c r="F78" s="1">
        <v>150.41260589305017</v>
      </c>
      <c r="H78" s="1">
        <v>250.5138769376311</v>
      </c>
      <c r="J78" s="1">
        <v>360.80706412984966</v>
      </c>
      <c r="L78" s="1">
        <v>549.71448757948315</v>
      </c>
      <c r="N78" s="1">
        <v>472.14855237482698</v>
      </c>
      <c r="P78" s="1">
        <v>440.53806058489022</v>
      </c>
      <c r="R78" s="1">
        <v>286.41855862497914</v>
      </c>
    </row>
    <row r="79" spans="1:19" x14ac:dyDescent="0.3">
      <c r="A79" s="1">
        <v>93</v>
      </c>
      <c r="B79">
        <v>165</v>
      </c>
      <c r="D79" s="12">
        <v>117.81245190594001</v>
      </c>
      <c r="F79" s="1">
        <v>150.41260589305017</v>
      </c>
      <c r="H79" s="1">
        <v>229.72709723560143</v>
      </c>
      <c r="J79" s="1">
        <v>319.22046449427921</v>
      </c>
      <c r="L79" s="1">
        <v>477.15187706753579</v>
      </c>
      <c r="N79" s="1">
        <v>405.58549948653024</v>
      </c>
      <c r="P79" s="1">
        <v>368.55930603093447</v>
      </c>
      <c r="R79" s="1">
        <v>241.868969928014</v>
      </c>
    </row>
    <row r="80" spans="1:19" x14ac:dyDescent="0.3">
      <c r="A80" s="1">
        <v>94</v>
      </c>
      <c r="B80">
        <v>165</v>
      </c>
      <c r="C80" s="1">
        <f>SUM(B76:B80)</f>
        <v>825</v>
      </c>
      <c r="D80" s="12">
        <v>117.81245190594001</v>
      </c>
      <c r="E80" s="1">
        <f>SUM(D76:D80)</f>
        <v>1050.3158591129559</v>
      </c>
      <c r="F80" s="1">
        <v>150.41260589305017</v>
      </c>
      <c r="G80" s="1">
        <f>SUM(F76:F80)</f>
        <v>1310.9090540354853</v>
      </c>
      <c r="H80" s="1">
        <v>210.66513300352787</v>
      </c>
      <c r="I80" s="1">
        <f>SUM(H76:H80)</f>
        <v>1784.1207699286774</v>
      </c>
      <c r="J80" s="1">
        <v>282.427133730592</v>
      </c>
      <c r="K80" s="1">
        <f>SUM(J76:J80)</f>
        <v>2521.7066719044969</v>
      </c>
      <c r="L80" s="1">
        <v>414.27453526442764</v>
      </c>
      <c r="M80" s="1">
        <f>SUM(L76:L80)</f>
        <v>2732.6756414482506</v>
      </c>
      <c r="N80" s="1">
        <v>348.40644235025837</v>
      </c>
      <c r="O80" s="1">
        <f>SUM(N76:N80)</f>
        <v>2341.5965649222821</v>
      </c>
      <c r="P80" s="1">
        <v>310.12066108543621</v>
      </c>
      <c r="Q80" s="1">
        <f>SUM(P76:P80)</f>
        <v>1858.4566669414394</v>
      </c>
      <c r="R80" s="1">
        <v>204.33411485140257</v>
      </c>
      <c r="S80" s="1">
        <f>SUM(R76:R80)</f>
        <v>1260.1744945160888</v>
      </c>
    </row>
    <row r="81" spans="1:19" x14ac:dyDescent="0.3">
      <c r="A81" s="1">
        <v>95</v>
      </c>
      <c r="B81">
        <v>49</v>
      </c>
      <c r="D81" s="12">
        <v>117.81245190594001</v>
      </c>
      <c r="F81" s="1">
        <v>150.10501365196009</v>
      </c>
      <c r="H81" s="1">
        <v>193.18486498734399</v>
      </c>
      <c r="J81" s="1">
        <v>249.87459996853437</v>
      </c>
      <c r="L81" s="1">
        <v>359.5900719173265</v>
      </c>
      <c r="N81" s="1">
        <v>299.28843418918956</v>
      </c>
      <c r="P81" s="1">
        <v>260.93217738399068</v>
      </c>
      <c r="R81" s="1">
        <v>172.62391546301632</v>
      </c>
    </row>
    <row r="82" spans="1:19" x14ac:dyDescent="0.3">
      <c r="A82" s="1">
        <v>96</v>
      </c>
      <c r="B82">
        <v>48</v>
      </c>
      <c r="D82" s="12">
        <v>117.81245190594001</v>
      </c>
      <c r="F82" s="1">
        <v>150.10501365196009</v>
      </c>
      <c r="H82" s="1">
        <v>177.15504947633332</v>
      </c>
      <c r="J82" s="1">
        <v>221.07406921104882</v>
      </c>
      <c r="L82" s="1">
        <v>312.12398739153463</v>
      </c>
      <c r="N82" s="1">
        <v>257.09503600213901</v>
      </c>
      <c r="P82" s="1">
        <v>219.59792336227673</v>
      </c>
      <c r="R82" s="1">
        <v>145.8345403355153</v>
      </c>
    </row>
    <row r="83" spans="1:19" x14ac:dyDescent="0.3">
      <c r="A83" s="1">
        <v>97</v>
      </c>
      <c r="B83">
        <v>48</v>
      </c>
      <c r="D83" s="12">
        <v>34.986728141763997</v>
      </c>
      <c r="F83" s="1">
        <v>50.752719779863561</v>
      </c>
      <c r="H83" s="1">
        <v>64.796621365149065</v>
      </c>
      <c r="J83" s="1">
        <v>107.91949740027246</v>
      </c>
      <c r="L83" s="1">
        <v>155.43297439389124</v>
      </c>
      <c r="N83" s="1">
        <v>236.81287415465565</v>
      </c>
      <c r="P83" s="1">
        <v>203.39805161070282</v>
      </c>
      <c r="R83" s="1">
        <v>189.78048906986709</v>
      </c>
    </row>
    <row r="84" spans="1:19" x14ac:dyDescent="0.3">
      <c r="A84" s="1">
        <v>98</v>
      </c>
      <c r="B84">
        <v>48</v>
      </c>
      <c r="D84" s="12">
        <v>34.272713281727995</v>
      </c>
      <c r="F84" s="1">
        <v>50.752719779863561</v>
      </c>
      <c r="H84" s="1">
        <v>64.796621365149065</v>
      </c>
      <c r="J84" s="1">
        <v>98.964708765662294</v>
      </c>
      <c r="L84" s="1">
        <v>137.51777949083819</v>
      </c>
      <c r="N84" s="1">
        <v>205.55344632483252</v>
      </c>
      <c r="P84" s="1">
        <v>174.7231881622354</v>
      </c>
      <c r="R84" s="1">
        <v>158.77258200332798</v>
      </c>
    </row>
    <row r="85" spans="1:19" x14ac:dyDescent="0.3">
      <c r="A85" s="1">
        <v>99</v>
      </c>
      <c r="B85">
        <v>48</v>
      </c>
      <c r="C85" s="1">
        <f>SUM(B81:B85)</f>
        <v>241</v>
      </c>
      <c r="D85" s="12">
        <v>34.272713281727995</v>
      </c>
      <c r="E85" s="1">
        <f>SUM(D81:D85)</f>
        <v>339.15705851709998</v>
      </c>
      <c r="F85" s="1">
        <v>50.752719779863561</v>
      </c>
      <c r="G85" s="1">
        <f>SUM(F81:F85)</f>
        <v>452.46818664351093</v>
      </c>
      <c r="H85" s="1">
        <v>64.796621365149065</v>
      </c>
      <c r="I85" s="1">
        <f>SUM(H81:H85)</f>
        <v>564.7297785591245</v>
      </c>
      <c r="J85" s="1">
        <v>90.752957686102292</v>
      </c>
      <c r="K85" s="1">
        <f>SUM(J81:J85)</f>
        <v>768.58583303162015</v>
      </c>
      <c r="L85" s="1">
        <v>121.66748883134044</v>
      </c>
      <c r="M85" s="1">
        <f>SUM(L81:L85)</f>
        <v>1086.3323020249311</v>
      </c>
      <c r="N85" s="1">
        <v>178.46635954063026</v>
      </c>
      <c r="O85" s="1">
        <f>SUM(N81:N85)</f>
        <v>1177.216150211447</v>
      </c>
      <c r="P85" s="1">
        <v>150.09087963146203</v>
      </c>
      <c r="Q85" s="1">
        <f>SUM(P81:P85)</f>
        <v>1008.7422201506677</v>
      </c>
      <c r="R85" s="1">
        <v>133.59765250095444</v>
      </c>
      <c r="S85" s="1">
        <f>SUM(R81:R85)</f>
        <v>800.60917937268118</v>
      </c>
    </row>
    <row r="86" spans="1:19" x14ac:dyDescent="0.3">
      <c r="A86" s="1">
        <v>100</v>
      </c>
      <c r="B86">
        <v>21</v>
      </c>
      <c r="D86" s="12">
        <v>34.272713281727995</v>
      </c>
      <c r="F86" s="1">
        <v>50.752719779863561</v>
      </c>
      <c r="H86" s="1">
        <v>64.664112936999487</v>
      </c>
      <c r="J86" s="1">
        <v>83.222589461437906</v>
      </c>
      <c r="L86" s="1">
        <v>107.64410168148891</v>
      </c>
      <c r="N86" s="1">
        <v>154.90870328555562</v>
      </c>
      <c r="P86" s="1">
        <v>128.9312104792229</v>
      </c>
      <c r="R86" s="1">
        <v>112.40762301503061</v>
      </c>
    </row>
    <row r="87" spans="1:19" x14ac:dyDescent="0.3">
      <c r="A87" s="1">
        <v>101</v>
      </c>
      <c r="B87">
        <v>20</v>
      </c>
      <c r="D87" s="12">
        <v>34.272713281727995</v>
      </c>
      <c r="F87" s="1">
        <v>50.752719779863561</v>
      </c>
      <c r="H87" s="1">
        <v>64.664112936999487</v>
      </c>
      <c r="J87" s="1">
        <v>76.317065286431628</v>
      </c>
      <c r="L87" s="1">
        <v>95.237049257072755</v>
      </c>
      <c r="N87" s="1">
        <v>134.46067043323734</v>
      </c>
      <c r="P87" s="1">
        <v>110.75461131585712</v>
      </c>
      <c r="R87" s="1">
        <v>94.601136707890305</v>
      </c>
    </row>
    <row r="88" spans="1:19" x14ac:dyDescent="0.3">
      <c r="A88" s="1">
        <v>102</v>
      </c>
      <c r="B88">
        <v>20</v>
      </c>
      <c r="D88" s="12">
        <v>14.994312060755998</v>
      </c>
      <c r="F88" s="1">
        <v>15.072019813414025</v>
      </c>
      <c r="H88" s="1">
        <v>21.863890644682204</v>
      </c>
      <c r="J88" s="1">
        <v>27.91389801014337</v>
      </c>
      <c r="L88" s="1">
        <v>46.490909252212802</v>
      </c>
      <c r="N88" s="1">
        <v>66.959358423862227</v>
      </c>
      <c r="P88" s="1">
        <v>102.01720826446318</v>
      </c>
      <c r="R88" s="1">
        <v>87.622353581181585</v>
      </c>
    </row>
    <row r="89" spans="1:19" x14ac:dyDescent="0.3">
      <c r="A89" s="1">
        <v>103</v>
      </c>
      <c r="B89">
        <v>20</v>
      </c>
      <c r="D89" s="12">
        <v>14.28029720072</v>
      </c>
      <c r="F89" s="1">
        <v>14.764427572323939</v>
      </c>
      <c r="H89" s="1">
        <v>21.863890644682204</v>
      </c>
      <c r="J89" s="1">
        <v>27.91389801014337</v>
      </c>
      <c r="L89" s="1">
        <v>42.63325353834032</v>
      </c>
      <c r="N89" s="1">
        <v>59.241626961637692</v>
      </c>
      <c r="P89" s="1">
        <v>88.55088144195949</v>
      </c>
      <c r="R89" s="1">
        <v>75.26943769001727</v>
      </c>
    </row>
    <row r="90" spans="1:19" x14ac:dyDescent="0.3">
      <c r="A90" s="1">
        <v>104</v>
      </c>
      <c r="B90">
        <v>20</v>
      </c>
      <c r="C90" s="1">
        <f>SUM(B86:B90)</f>
        <v>101</v>
      </c>
      <c r="D90" s="12">
        <v>14.28029720072</v>
      </c>
      <c r="E90" s="1">
        <f>SUM(D86:D90)</f>
        <v>112.10033302565199</v>
      </c>
      <c r="F90" s="1">
        <v>14.764427572323939</v>
      </c>
      <c r="G90" s="1">
        <f>SUM(F86:F90)</f>
        <v>146.10631451778903</v>
      </c>
      <c r="H90" s="1">
        <v>21.863890644682204</v>
      </c>
      <c r="I90" s="1">
        <f>SUM(H86:H90)</f>
        <v>194.91989780804562</v>
      </c>
      <c r="J90" s="1">
        <v>27.91389801014337</v>
      </c>
      <c r="K90" s="1">
        <f>SUM(J86:J90)</f>
        <v>243.28134877829967</v>
      </c>
      <c r="L90" s="1">
        <v>39.095692824676156</v>
      </c>
      <c r="M90" s="1">
        <f>SUM(L86:L90)</f>
        <v>331.10100655379097</v>
      </c>
      <c r="N90" s="1">
        <v>52.413440744843399</v>
      </c>
      <c r="O90" s="1">
        <f>SUM(N86:N90)</f>
        <v>467.98379984913629</v>
      </c>
      <c r="P90" s="1">
        <v>76.881967817200717</v>
      </c>
      <c r="Q90" s="1">
        <f>SUM(P86:P90)</f>
        <v>507.13587931870336</v>
      </c>
      <c r="R90" s="1">
        <v>64.658024107082994</v>
      </c>
      <c r="S90" s="1">
        <f>SUM(R86:R90)</f>
        <v>434.55857510120273</v>
      </c>
    </row>
    <row r="91" spans="1:19" x14ac:dyDescent="0.3">
      <c r="B91"/>
      <c r="C91" s="1">
        <f>SUM(C90,C85,C80,C75,C70,C65,C60,C55,C50,C45,C40,C35,C30,C25,C20,C15,C10,C5)</f>
        <v>98850</v>
      </c>
      <c r="E91" s="1">
        <f>SUM(E90,E85,E80,E75,E70,E65,E60,E55,E50,E45,E40,E35,E30,E25,E20,E15,E10,E5)</f>
        <v>95573.571244340856</v>
      </c>
      <c r="F91"/>
      <c r="G91" s="1">
        <f>SUM(G90,G85,G80,G75,G70,G65,G60,G55,G50,G45,G40,G35,G30,G25,G20,G15,G10,G5)</f>
        <v>85921.593471852582</v>
      </c>
      <c r="H91"/>
      <c r="I91" s="1">
        <f>SUM(I90,I85,I80,I75,I70,I65,I60,I55,I50,I45,I40,I35,I30,I25,I20,I15,I10,I5)</f>
        <v>74797.747168887479</v>
      </c>
      <c r="J91"/>
      <c r="K91" s="1">
        <f>SUM(K90,K85,K80,K75,K70,K65,K60,K55,K50,K45,K40,K35,K30,K25,K20,K15,K10,K5)</f>
        <v>63344.557465614249</v>
      </c>
      <c r="L91"/>
      <c r="M91" s="1">
        <f>SUM(M90,M85,M80,M75,M70,M65,M60,M55,M50,M45,M40,M35,M30,M25,M20,M15,M10,M5)</f>
        <v>53381.181095381209</v>
      </c>
      <c r="N91"/>
      <c r="O91" s="1">
        <f>SUM(O90,O85,O80,O75,O70,O65,O60,O55,O50,O45,O40,O35,O30,O25,O20,O15,O10,O5)</f>
        <v>45776.547399953706</v>
      </c>
      <c r="P91"/>
      <c r="Q91" s="1">
        <f>SUM(Q90,Q85,Q80,Q75,Q70,Q65,Q60,Q55,Q50,Q45,Q40,Q35,Q30,Q25,Q20,Q15,Q10,Q5)</f>
        <v>40785.898691484552</v>
      </c>
      <c r="R91" s="1">
        <v>37977.898129584646</v>
      </c>
      <c r="S91" s="1">
        <f>SUM(S90,S85,S80,S75,S70,S65,S60,S55,S50,S45,S40,S35,S30,S25,S20,S15,S10,S5)</f>
        <v>37977.898129584653</v>
      </c>
    </row>
    <row r="92" spans="1:19" x14ac:dyDescent="0.3">
      <c r="B92"/>
      <c r="F92"/>
      <c r="H92"/>
      <c r="J92"/>
      <c r="L92"/>
      <c r="N92"/>
      <c r="P92"/>
      <c r="R92"/>
    </row>
    <row r="93" spans="1:19" x14ac:dyDescent="0.3">
      <c r="B93"/>
      <c r="F93"/>
      <c r="H93"/>
      <c r="J93"/>
      <c r="L93"/>
      <c r="N93"/>
      <c r="P93"/>
      <c r="R9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7"/>
  <sheetViews>
    <sheetView workbookViewId="0">
      <selection activeCell="A46" sqref="A46:XFD46"/>
    </sheetView>
  </sheetViews>
  <sheetFormatPr defaultRowHeight="14.4" x14ac:dyDescent="0.3"/>
  <cols>
    <col min="1" max="1" width="11.44140625" bestFit="1" customWidth="1"/>
    <col min="2" max="2" width="11.44140625" customWidth="1"/>
  </cols>
  <sheetData>
    <row r="1" spans="1:161" s="20" customFormat="1" ht="15" x14ac:dyDescent="0.25">
      <c r="A1" s="30" t="s">
        <v>19</v>
      </c>
      <c r="B1" s="30">
        <v>2013</v>
      </c>
      <c r="C1" s="30">
        <v>2015</v>
      </c>
      <c r="D1" s="30">
        <v>2020</v>
      </c>
      <c r="E1" s="30">
        <v>2025</v>
      </c>
      <c r="F1" s="30">
        <v>2030</v>
      </c>
      <c r="G1" s="30">
        <v>2035</v>
      </c>
      <c r="H1" s="30">
        <v>2040</v>
      </c>
      <c r="I1" s="30">
        <v>2045</v>
      </c>
      <c r="J1" s="30">
        <v>2050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</row>
    <row r="2" spans="1:161" ht="15" x14ac:dyDescent="0.25">
      <c r="A2" s="1" t="s">
        <v>144</v>
      </c>
      <c r="B2" s="1">
        <v>155</v>
      </c>
      <c r="C2" s="1">
        <v>121.7265992459202</v>
      </c>
      <c r="D2" s="1">
        <v>53.74537348509034</v>
      </c>
      <c r="E2" s="1">
        <v>53.74537348509034</v>
      </c>
      <c r="F2" s="1">
        <v>53.74537348509034</v>
      </c>
      <c r="G2" s="1">
        <v>53.74537348509034</v>
      </c>
      <c r="H2" s="1">
        <v>53.74537348509034</v>
      </c>
      <c r="I2" s="1">
        <v>53.74537348509034</v>
      </c>
      <c r="J2" s="1">
        <v>53.74537348509034</v>
      </c>
    </row>
    <row r="3" spans="1:161" ht="15" x14ac:dyDescent="0.25">
      <c r="A3" s="1" t="s">
        <v>2</v>
      </c>
      <c r="B3" s="1">
        <v>928</v>
      </c>
      <c r="C3" s="1">
        <v>763.89859742532633</v>
      </c>
      <c r="D3" s="1">
        <v>385.46806111530873</v>
      </c>
      <c r="E3" s="1">
        <v>317.66846871386758</v>
      </c>
      <c r="F3" s="1">
        <v>317.66846871386758</v>
      </c>
      <c r="G3" s="1">
        <v>317.66846871386758</v>
      </c>
      <c r="H3" s="1">
        <v>317.66846871386758</v>
      </c>
      <c r="I3" s="1">
        <v>317.66846871386758</v>
      </c>
      <c r="J3" s="1">
        <v>317.66846871386758</v>
      </c>
    </row>
    <row r="4" spans="1:161" ht="15" x14ac:dyDescent="0.25">
      <c r="A4" s="1" t="s">
        <v>3</v>
      </c>
      <c r="B4" s="1">
        <v>1006</v>
      </c>
      <c r="C4" s="1">
        <v>1145.2916271537254</v>
      </c>
      <c r="D4" s="1">
        <v>1181.8614927335288</v>
      </c>
      <c r="E4" s="1">
        <v>804.67748925540786</v>
      </c>
      <c r="F4" s="1">
        <v>737.10941026039518</v>
      </c>
      <c r="G4" s="1">
        <v>737.10941026039518</v>
      </c>
      <c r="H4" s="1">
        <v>737.10941026039518</v>
      </c>
      <c r="I4" s="1">
        <v>737.10941026039518</v>
      </c>
      <c r="J4" s="1">
        <v>737.10941026039518</v>
      </c>
    </row>
    <row r="5" spans="1:161" ht="15" x14ac:dyDescent="0.25">
      <c r="A5" s="1" t="s">
        <v>4</v>
      </c>
      <c r="B5" s="1">
        <v>1043</v>
      </c>
      <c r="C5" s="1">
        <v>1190.3349925392145</v>
      </c>
      <c r="D5" s="1">
        <v>1560.1527475319463</v>
      </c>
      <c r="E5" s="1">
        <v>1596.4838757784635</v>
      </c>
      <c r="F5" s="1">
        <v>1220.8708891068122</v>
      </c>
      <c r="G5" s="1">
        <v>1153.595200910705</v>
      </c>
      <c r="H5" s="1">
        <v>1153.595200910705</v>
      </c>
      <c r="I5" s="1">
        <v>1153.595200910705</v>
      </c>
      <c r="J5" s="1">
        <v>1153.595200910705</v>
      </c>
    </row>
    <row r="6" spans="1:161" ht="15" x14ac:dyDescent="0.25">
      <c r="A6" s="1" t="s">
        <v>5</v>
      </c>
      <c r="B6" s="1">
        <v>1026</v>
      </c>
      <c r="C6" s="1">
        <v>1187.0472566825129</v>
      </c>
      <c r="D6" s="1">
        <v>1576.1045584558935</v>
      </c>
      <c r="E6" s="1">
        <v>1943.8857246572163</v>
      </c>
      <c r="F6" s="1">
        <v>1979.8238950500979</v>
      </c>
      <c r="G6" s="1">
        <v>1606.3704031431812</v>
      </c>
      <c r="H6" s="1">
        <v>1539.5048398787878</v>
      </c>
      <c r="I6" s="1">
        <v>1539.5048398787878</v>
      </c>
      <c r="J6" s="1">
        <v>1539.5048398787878</v>
      </c>
    </row>
    <row r="7" spans="1:161" ht="15" x14ac:dyDescent="0.25">
      <c r="A7" s="1" t="s">
        <v>6</v>
      </c>
      <c r="B7" s="1">
        <v>1317</v>
      </c>
      <c r="C7" s="1">
        <v>1374.6368650363991</v>
      </c>
      <c r="D7" s="1">
        <v>1594.8726161961445</v>
      </c>
      <c r="E7" s="1">
        <v>1980.8881351382486</v>
      </c>
      <c r="F7" s="1">
        <v>2345.7943342351896</v>
      </c>
      <c r="G7" s="1">
        <v>2381.2178144038717</v>
      </c>
      <c r="H7" s="1">
        <v>2010.7939305067077</v>
      </c>
      <c r="I7" s="1">
        <v>1944.4990838656886</v>
      </c>
      <c r="J7" s="1">
        <v>1944.4990838656886</v>
      </c>
    </row>
    <row r="8" spans="1:161" ht="15" x14ac:dyDescent="0.25">
      <c r="A8" s="1" t="s">
        <v>7</v>
      </c>
      <c r="B8" s="1">
        <v>3452</v>
      </c>
      <c r="C8" s="1">
        <v>2785.8817896285714</v>
      </c>
      <c r="D8" s="1">
        <v>1855.9216136028904</v>
      </c>
      <c r="E8" s="1">
        <v>2073.9015548870284</v>
      </c>
      <c r="F8" s="1">
        <v>2455.7144420873587</v>
      </c>
      <c r="G8" s="1">
        <v>2816.6485108402126</v>
      </c>
      <c r="H8" s="1">
        <v>2851.3481576517279</v>
      </c>
      <c r="I8" s="1">
        <v>2485.1161120343618</v>
      </c>
      <c r="J8" s="1">
        <v>2419.6123710816364</v>
      </c>
    </row>
    <row r="9" spans="1:161" ht="15" x14ac:dyDescent="0.25">
      <c r="A9" s="1" t="s">
        <v>8</v>
      </c>
      <c r="B9" s="1">
        <v>6158</v>
      </c>
      <c r="C9" s="1">
        <v>5205.046071817208</v>
      </c>
      <c r="D9" s="1">
        <v>3198.8590206628569</v>
      </c>
      <c r="E9" s="1">
        <v>2285.1788567391504</v>
      </c>
      <c r="F9" s="1">
        <v>2499.9373097141493</v>
      </c>
      <c r="G9" s="1">
        <v>2875.6511923954208</v>
      </c>
      <c r="H9" s="1">
        <v>3230.8210100746933</v>
      </c>
      <c r="I9" s="1">
        <v>3264.3458486376039</v>
      </c>
      <c r="J9" s="1">
        <v>2904.2557552435401</v>
      </c>
    </row>
    <row r="10" spans="1:161" ht="15" x14ac:dyDescent="0.25">
      <c r="A10" s="1" t="s">
        <v>9</v>
      </c>
      <c r="B10" s="1">
        <v>9641</v>
      </c>
      <c r="C10" s="1">
        <v>8282.2493384515165</v>
      </c>
      <c r="D10" s="1">
        <v>5407.0320906298339</v>
      </c>
      <c r="E10" s="1">
        <v>3452.4097065172123</v>
      </c>
      <c r="F10" s="1">
        <v>2564.4650724990115</v>
      </c>
      <c r="G10" s="1">
        <v>2774.2509358705247</v>
      </c>
      <c r="H10" s="1">
        <v>3140.4414672546181</v>
      </c>
      <c r="I10" s="1">
        <v>3486.6108843148222</v>
      </c>
      <c r="J10" s="1">
        <v>3518.1641981712446</v>
      </c>
    </row>
    <row r="11" spans="1:161" ht="15" x14ac:dyDescent="0.25">
      <c r="A11" s="1" t="s">
        <v>10</v>
      </c>
      <c r="B11" s="1">
        <v>15856</v>
      </c>
      <c r="C11" s="1">
        <v>13524.197970846544</v>
      </c>
      <c r="D11" s="1">
        <v>8683.0113297286443</v>
      </c>
      <c r="E11" s="1">
        <v>5922.872326064723</v>
      </c>
      <c r="F11" s="1">
        <v>4046.4025819457433</v>
      </c>
      <c r="G11" s="1">
        <v>3196.7412756501285</v>
      </c>
      <c r="H11" s="1">
        <v>3398.8150901926811</v>
      </c>
      <c r="I11" s="1">
        <v>3750.5289078191813</v>
      </c>
      <c r="J11" s="1">
        <v>4083.0157935246475</v>
      </c>
    </row>
    <row r="12" spans="1:161" ht="15" x14ac:dyDescent="0.25">
      <c r="A12" s="1" t="s">
        <v>11</v>
      </c>
      <c r="B12" s="1">
        <v>18055</v>
      </c>
      <c r="C12" s="1">
        <v>17030.227156282348</v>
      </c>
      <c r="D12" s="1">
        <v>13885.472329829765</v>
      </c>
      <c r="E12" s="1">
        <v>9349.2366343473204</v>
      </c>
      <c r="F12" s="1">
        <v>6760.967410829664</v>
      </c>
      <c r="G12" s="1">
        <v>5001.2005961853956</v>
      </c>
      <c r="H12" s="1">
        <v>4209.3380292305437</v>
      </c>
      <c r="I12" s="1">
        <v>4400.0493603775531</v>
      </c>
      <c r="J12" s="1">
        <v>4730.1828131203692</v>
      </c>
    </row>
    <row r="13" spans="1:161" ht="15" x14ac:dyDescent="0.25">
      <c r="A13" s="1" t="s">
        <v>12</v>
      </c>
      <c r="B13" s="1">
        <v>19363</v>
      </c>
      <c r="C13" s="1">
        <v>17961.294170065699</v>
      </c>
      <c r="D13" s="1">
        <v>15357.448523045006</v>
      </c>
      <c r="E13" s="1">
        <v>12499.429063864533</v>
      </c>
      <c r="F13" s="1">
        <v>8419.8550854707773</v>
      </c>
      <c r="G13" s="1">
        <v>6089.2016057274595</v>
      </c>
      <c r="H13" s="1">
        <v>4504.3781180791366</v>
      </c>
      <c r="I13" s="1">
        <v>3798.5328135527748</v>
      </c>
      <c r="J13" s="1">
        <v>3972.059482137241</v>
      </c>
    </row>
    <row r="14" spans="1:161" ht="15" x14ac:dyDescent="0.25">
      <c r="A14" s="1" t="s">
        <v>13</v>
      </c>
      <c r="B14" s="1">
        <v>11110</v>
      </c>
      <c r="C14" s="1">
        <v>13351.917780691394</v>
      </c>
      <c r="D14" s="1">
        <v>15111.694523356337</v>
      </c>
      <c r="E14" s="1">
        <v>12924.747809780411</v>
      </c>
      <c r="F14" s="1">
        <v>10484.933949141727</v>
      </c>
      <c r="G14" s="1">
        <v>7068.8746652388645</v>
      </c>
      <c r="H14" s="1">
        <v>5112.6761523050482</v>
      </c>
      <c r="I14" s="1">
        <v>3782.1499269045125</v>
      </c>
      <c r="J14" s="1">
        <v>3200.9243224584193</v>
      </c>
    </row>
    <row r="15" spans="1:161" ht="15" x14ac:dyDescent="0.25">
      <c r="A15" s="1" t="s">
        <v>14</v>
      </c>
      <c r="B15" s="1">
        <v>6130</v>
      </c>
      <c r="C15" s="1">
        <v>7105.2303680819905</v>
      </c>
      <c r="D15" s="1">
        <v>10018.98034616802</v>
      </c>
      <c r="E15" s="1">
        <v>11195.205883134284</v>
      </c>
      <c r="F15" s="1">
        <v>9580.3266205715481</v>
      </c>
      <c r="G15" s="1">
        <v>7723.2410437957024</v>
      </c>
      <c r="H15" s="1">
        <v>5215.4741891312024</v>
      </c>
      <c r="I15" s="1">
        <v>3772.8605810164277</v>
      </c>
      <c r="J15" s="1">
        <v>2791.1863781287666</v>
      </c>
    </row>
    <row r="16" spans="1:161" ht="15" x14ac:dyDescent="0.25">
      <c r="A16" s="1" t="s">
        <v>15</v>
      </c>
      <c r="B16" s="1">
        <v>2443</v>
      </c>
      <c r="C16" s="1">
        <v>3043.0174097367785</v>
      </c>
      <c r="D16" s="1">
        <v>4141.4852901145568</v>
      </c>
      <c r="E16" s="1">
        <v>5853.6458202286967</v>
      </c>
      <c r="F16" s="1">
        <v>6343.3687687883994</v>
      </c>
      <c r="G16" s="1">
        <v>5435.5556487333997</v>
      </c>
      <c r="H16" s="1">
        <v>4314.0414472956254</v>
      </c>
      <c r="I16" s="1">
        <v>2925.2471133019562</v>
      </c>
      <c r="J16" s="1">
        <v>2117.0323896142731</v>
      </c>
    </row>
    <row r="17" spans="1:10" ht="15" x14ac:dyDescent="0.25">
      <c r="A17" s="1" t="s">
        <v>16</v>
      </c>
      <c r="B17" s="1">
        <v>825</v>
      </c>
      <c r="C17" s="1">
        <v>1050.3158591129559</v>
      </c>
      <c r="D17" s="1">
        <v>1310.9090540354853</v>
      </c>
      <c r="E17" s="1">
        <v>1784.1207699286774</v>
      </c>
      <c r="F17" s="1">
        <v>2521.7066719044969</v>
      </c>
      <c r="G17" s="1">
        <v>2732.6756414482506</v>
      </c>
      <c r="H17" s="1">
        <v>2341.5965649222821</v>
      </c>
      <c r="I17" s="1">
        <v>1858.4566669414394</v>
      </c>
      <c r="J17" s="1">
        <v>1260.1744945160888</v>
      </c>
    </row>
    <row r="18" spans="1:10" ht="15" x14ac:dyDescent="0.25">
      <c r="A18" s="1" t="s">
        <v>17</v>
      </c>
      <c r="B18" s="1">
        <v>241</v>
      </c>
      <c r="C18" s="1">
        <v>339.15705851709998</v>
      </c>
      <c r="D18" s="1">
        <v>452.46818664351093</v>
      </c>
      <c r="E18" s="1">
        <v>564.7297785591245</v>
      </c>
      <c r="F18" s="1">
        <v>768.58583303162015</v>
      </c>
      <c r="G18" s="1">
        <v>1086.3323020249311</v>
      </c>
      <c r="H18" s="1">
        <v>1177.216150211447</v>
      </c>
      <c r="I18" s="1">
        <v>1008.7422201506677</v>
      </c>
      <c r="J18" s="1">
        <v>800.60917937268118</v>
      </c>
    </row>
    <row r="19" spans="1:10" ht="15" x14ac:dyDescent="0.25">
      <c r="A19" s="1" t="s">
        <v>18</v>
      </c>
      <c r="B19" s="1">
        <v>101</v>
      </c>
      <c r="C19" s="1">
        <v>112.10033302565199</v>
      </c>
      <c r="D19" s="1">
        <v>146.10631451778903</v>
      </c>
      <c r="E19" s="1">
        <v>194.91989780804562</v>
      </c>
      <c r="F19" s="1">
        <v>243.28134877829967</v>
      </c>
      <c r="G19" s="1">
        <v>331.10100655379097</v>
      </c>
      <c r="H19" s="1">
        <v>467.98379984913629</v>
      </c>
      <c r="I19" s="1">
        <v>507.13587931870336</v>
      </c>
      <c r="J19" s="1">
        <v>434.55857510120273</v>
      </c>
    </row>
    <row r="20" spans="1:10" ht="15" x14ac:dyDescent="0.25">
      <c r="A20" s="1"/>
      <c r="B20" s="1">
        <v>98850</v>
      </c>
      <c r="C20" s="1">
        <v>95573.571244340856</v>
      </c>
      <c r="D20" s="1">
        <v>85921.593471852582</v>
      </c>
      <c r="E20" s="1">
        <v>74797.747168887479</v>
      </c>
      <c r="F20" s="1">
        <v>63344.557465614249</v>
      </c>
      <c r="G20" s="1">
        <v>53381.181095381209</v>
      </c>
      <c r="H20" s="1">
        <v>45776.547399953706</v>
      </c>
      <c r="I20" s="1">
        <v>40785.898691484552</v>
      </c>
      <c r="J20" s="1">
        <v>37977.898129584653</v>
      </c>
    </row>
    <row r="21" spans="1:10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s="20" customFormat="1" ht="15" x14ac:dyDescent="0.25">
      <c r="B23" s="30">
        <v>2013</v>
      </c>
      <c r="C23" s="30">
        <v>2015</v>
      </c>
      <c r="D23" s="30">
        <v>2020</v>
      </c>
      <c r="E23" s="30">
        <v>2025</v>
      </c>
      <c r="F23" s="30">
        <v>2030</v>
      </c>
      <c r="G23" s="30">
        <v>2035</v>
      </c>
      <c r="H23" s="30">
        <v>2040</v>
      </c>
      <c r="I23" s="30">
        <v>2045</v>
      </c>
      <c r="J23" s="30">
        <v>2050</v>
      </c>
    </row>
    <row r="24" spans="1:10" ht="15" x14ac:dyDescent="0.25">
      <c r="A24" s="1" t="s">
        <v>150</v>
      </c>
      <c r="B24" s="1">
        <v>58268</v>
      </c>
      <c r="C24" s="1">
        <v>59993.260135513912</v>
      </c>
      <c r="D24" s="1">
        <v>60424.564567710477</v>
      </c>
      <c r="E24" s="1">
        <v>54366.035657651082</v>
      </c>
      <c r="F24" s="1">
        <v>45123.025688516529</v>
      </c>
      <c r="G24" s="1">
        <v>35468.182509707789</v>
      </c>
      <c r="H24" s="1">
        <v>27342.70445102442</v>
      </c>
      <c r="I24" s="1">
        <v>22053.174561564032</v>
      </c>
      <c r="J24" s="1">
        <v>19306.727634449046</v>
      </c>
    </row>
    <row r="25" spans="1:10" ht="15" x14ac:dyDescent="0.25">
      <c r="A25" s="1" t="s">
        <v>151</v>
      </c>
      <c r="B25" s="1">
        <v>3610</v>
      </c>
      <c r="C25" s="1">
        <v>4544.5906603924859</v>
      </c>
      <c r="D25" s="1">
        <v>6050.9688453113422</v>
      </c>
      <c r="E25" s="1">
        <v>8397.4162665245458</v>
      </c>
      <c r="F25" s="1">
        <v>9876.9426225028183</v>
      </c>
      <c r="G25" s="1">
        <v>9585.6645987603715</v>
      </c>
      <c r="H25" s="1">
        <v>8300.8379622784905</v>
      </c>
      <c r="I25" s="1">
        <v>6299.5818797127667</v>
      </c>
      <c r="J25" s="1">
        <v>4612.3746386042458</v>
      </c>
    </row>
    <row r="26" spans="1:10" ht="15" x14ac:dyDescent="0.25">
      <c r="A26" s="1" t="s">
        <v>1</v>
      </c>
      <c r="B26" s="1">
        <v>98850</v>
      </c>
      <c r="C26" s="1">
        <v>95573.571244340856</v>
      </c>
      <c r="D26" s="1">
        <v>85921.593471852582</v>
      </c>
      <c r="E26" s="1">
        <v>74797.747168887479</v>
      </c>
      <c r="F26" s="1">
        <v>63344.557465614249</v>
      </c>
      <c r="G26" s="1">
        <v>53381.181095381209</v>
      </c>
      <c r="H26" s="1">
        <v>45776.547399953706</v>
      </c>
      <c r="I26" s="1">
        <v>40785.898691484552</v>
      </c>
      <c r="J26" s="1">
        <v>37977.898129584653</v>
      </c>
    </row>
    <row r="29" spans="1:10" ht="15" x14ac:dyDescent="0.25">
      <c r="A29" s="1" t="s">
        <v>150</v>
      </c>
      <c r="B29" s="1">
        <v>18055</v>
      </c>
      <c r="C29" s="1">
        <v>17030.227156282348</v>
      </c>
      <c r="D29" s="1">
        <v>13885.472329829765</v>
      </c>
      <c r="E29" s="1">
        <v>9349.2366343473204</v>
      </c>
      <c r="F29" s="1">
        <v>6760.967410829664</v>
      </c>
      <c r="G29" s="1">
        <v>5001.2005961853956</v>
      </c>
      <c r="H29" s="1">
        <v>4209.3380292305437</v>
      </c>
      <c r="I29" s="1">
        <v>4400.0493603775531</v>
      </c>
      <c r="J29" s="1">
        <v>4730.1828131203692</v>
      </c>
    </row>
    <row r="30" spans="1:10" ht="15" x14ac:dyDescent="0.25">
      <c r="B30" s="1">
        <v>19363</v>
      </c>
      <c r="C30" s="1">
        <v>17961.294170065699</v>
      </c>
      <c r="D30" s="1">
        <v>15357.448523045006</v>
      </c>
      <c r="E30" s="1">
        <v>12499.429063864533</v>
      </c>
      <c r="F30" s="1">
        <v>8419.8550854707773</v>
      </c>
      <c r="G30" s="1">
        <v>6089.2016057274595</v>
      </c>
      <c r="H30" s="1">
        <v>4504.3781180791366</v>
      </c>
      <c r="I30" s="1">
        <v>3798.5328135527748</v>
      </c>
      <c r="J30" s="1">
        <v>3972.059482137241</v>
      </c>
    </row>
    <row r="31" spans="1:10" ht="15" x14ac:dyDescent="0.25">
      <c r="B31" s="1">
        <v>11110</v>
      </c>
      <c r="C31" s="1">
        <v>13351.917780691394</v>
      </c>
      <c r="D31" s="1">
        <v>15111.694523356337</v>
      </c>
      <c r="E31" s="1">
        <v>12924.747809780411</v>
      </c>
      <c r="F31" s="1">
        <v>10484.933949141727</v>
      </c>
      <c r="G31" s="1">
        <v>7068.8746652388645</v>
      </c>
      <c r="H31" s="1">
        <v>5112.6761523050482</v>
      </c>
      <c r="I31" s="1">
        <v>3782.1499269045125</v>
      </c>
      <c r="J31" s="1">
        <v>3200.9243224584193</v>
      </c>
    </row>
    <row r="32" spans="1:10" ht="15" x14ac:dyDescent="0.25">
      <c r="B32" s="1">
        <v>6130</v>
      </c>
      <c r="C32" s="1">
        <v>7105.2303680819905</v>
      </c>
      <c r="D32" s="1">
        <v>10018.98034616802</v>
      </c>
      <c r="E32" s="1">
        <v>11195.205883134284</v>
      </c>
      <c r="F32" s="1">
        <v>9580.3266205715481</v>
      </c>
      <c r="G32" s="1">
        <v>7723.2410437957024</v>
      </c>
      <c r="H32" s="1">
        <v>5215.4741891312024</v>
      </c>
      <c r="I32" s="1">
        <v>3772.8605810164277</v>
      </c>
      <c r="J32" s="1">
        <v>2791.1863781287666</v>
      </c>
    </row>
    <row r="33" spans="1:10" ht="15" x14ac:dyDescent="0.25">
      <c r="B33" s="1">
        <v>2443</v>
      </c>
      <c r="C33" s="1">
        <v>3043.0174097367785</v>
      </c>
      <c r="D33" s="1">
        <v>4141.4852901145568</v>
      </c>
      <c r="E33" s="1">
        <v>5853.6458202286967</v>
      </c>
      <c r="F33" s="1">
        <v>6343.3687687883994</v>
      </c>
      <c r="G33" s="1">
        <v>5435.5556487333997</v>
      </c>
      <c r="H33" s="1">
        <v>4314.0414472956254</v>
      </c>
      <c r="I33" s="1">
        <v>2925.2471133019562</v>
      </c>
      <c r="J33" s="1">
        <v>2117.0323896142731</v>
      </c>
    </row>
    <row r="34" spans="1:10" ht="15" x14ac:dyDescent="0.25">
      <c r="B34" s="1">
        <v>825</v>
      </c>
      <c r="C34" s="1">
        <v>1050.3158591129559</v>
      </c>
      <c r="D34" s="1">
        <v>1310.9090540354853</v>
      </c>
      <c r="E34" s="1">
        <v>1784.1207699286774</v>
      </c>
      <c r="F34" s="1">
        <v>2521.7066719044969</v>
      </c>
      <c r="G34" s="1">
        <v>2732.6756414482506</v>
      </c>
      <c r="H34" s="1">
        <v>2341.5965649222821</v>
      </c>
      <c r="I34" s="1">
        <v>1858.4566669414394</v>
      </c>
      <c r="J34" s="1">
        <v>1260.1744945160888</v>
      </c>
    </row>
    <row r="35" spans="1:10" ht="15" x14ac:dyDescent="0.25">
      <c r="B35" s="1">
        <v>241</v>
      </c>
      <c r="C35" s="1">
        <v>339.15705851709998</v>
      </c>
      <c r="D35" s="1">
        <v>452.46818664351093</v>
      </c>
      <c r="E35" s="1">
        <v>564.7297785591245</v>
      </c>
      <c r="F35" s="1">
        <v>768.58583303162015</v>
      </c>
      <c r="G35" s="1">
        <v>1086.3323020249311</v>
      </c>
      <c r="H35" s="1">
        <v>1177.216150211447</v>
      </c>
      <c r="I35" s="1">
        <v>1008.7422201506677</v>
      </c>
      <c r="J35" s="1">
        <v>800.60917937268118</v>
      </c>
    </row>
    <row r="36" spans="1:10" x14ac:dyDescent="0.3">
      <c r="B36" s="1">
        <v>101</v>
      </c>
      <c r="C36" s="1">
        <v>112.10033302565199</v>
      </c>
      <c r="D36" s="1">
        <v>146.10631451778903</v>
      </c>
      <c r="E36" s="1">
        <v>194.91989780804562</v>
      </c>
      <c r="F36" s="1">
        <v>243.28134877829967</v>
      </c>
      <c r="G36" s="1">
        <v>331.10100655379097</v>
      </c>
      <c r="H36" s="1">
        <v>467.98379984913629</v>
      </c>
      <c r="I36" s="1">
        <v>507.13587931870336</v>
      </c>
      <c r="J36" s="1">
        <v>434.55857510120273</v>
      </c>
    </row>
    <row r="37" spans="1:10" x14ac:dyDescent="0.3">
      <c r="B37" s="1">
        <f t="shared" ref="B37:J37" si="0">SUM(B29:B36)</f>
        <v>58268</v>
      </c>
      <c r="C37" s="1">
        <f t="shared" si="0"/>
        <v>59993.260135513912</v>
      </c>
      <c r="D37" s="1">
        <f t="shared" si="0"/>
        <v>60424.564567710477</v>
      </c>
      <c r="E37" s="1">
        <f t="shared" si="0"/>
        <v>54366.035657651082</v>
      </c>
      <c r="F37" s="1">
        <f t="shared" si="0"/>
        <v>45123.025688516529</v>
      </c>
      <c r="G37" s="1">
        <f t="shared" si="0"/>
        <v>35468.182509707789</v>
      </c>
      <c r="H37" s="1">
        <f t="shared" si="0"/>
        <v>27342.70445102442</v>
      </c>
      <c r="I37" s="1">
        <f t="shared" si="0"/>
        <v>22053.174561564032</v>
      </c>
      <c r="J37" s="1">
        <f t="shared" si="0"/>
        <v>19306.727634449046</v>
      </c>
    </row>
    <row r="39" spans="1:10" x14ac:dyDescent="0.3">
      <c r="A39" t="s">
        <v>151</v>
      </c>
      <c r="B39" s="1">
        <v>2443</v>
      </c>
      <c r="C39" s="1">
        <v>3043.0174097367785</v>
      </c>
      <c r="D39" s="1">
        <v>4141.4852901145568</v>
      </c>
      <c r="E39" s="1">
        <v>5853.6458202286967</v>
      </c>
      <c r="F39" s="1">
        <v>6343.3687687883994</v>
      </c>
      <c r="G39" s="1">
        <v>5435.5556487333997</v>
      </c>
      <c r="H39" s="1">
        <v>4314.0414472956254</v>
      </c>
      <c r="I39" s="1">
        <v>2925.2471133019562</v>
      </c>
      <c r="J39" s="1">
        <v>2117.0323896142731</v>
      </c>
    </row>
    <row r="40" spans="1:10" x14ac:dyDescent="0.3">
      <c r="B40" s="1">
        <v>825</v>
      </c>
      <c r="C40" s="1">
        <v>1050.3158591129559</v>
      </c>
      <c r="D40" s="1">
        <v>1310.9090540354853</v>
      </c>
      <c r="E40" s="1">
        <v>1784.1207699286774</v>
      </c>
      <c r="F40" s="1">
        <v>2521.7066719044969</v>
      </c>
      <c r="G40" s="1">
        <v>2732.6756414482506</v>
      </c>
      <c r="H40" s="1">
        <v>2341.5965649222821</v>
      </c>
      <c r="I40" s="1">
        <v>1858.4566669414394</v>
      </c>
      <c r="J40" s="1">
        <v>1260.1744945160888</v>
      </c>
    </row>
    <row r="41" spans="1:10" x14ac:dyDescent="0.3">
      <c r="B41" s="1">
        <v>241</v>
      </c>
      <c r="C41" s="1">
        <v>339.15705851709998</v>
      </c>
      <c r="D41" s="1">
        <v>452.46818664351093</v>
      </c>
      <c r="E41" s="1">
        <v>564.7297785591245</v>
      </c>
      <c r="F41" s="1">
        <v>768.58583303162015</v>
      </c>
      <c r="G41" s="1">
        <v>1086.3323020249311</v>
      </c>
      <c r="H41" s="1">
        <v>1177.216150211447</v>
      </c>
      <c r="I41" s="1">
        <v>1008.7422201506677</v>
      </c>
      <c r="J41" s="1">
        <v>800.60917937268118</v>
      </c>
    </row>
    <row r="42" spans="1:10" x14ac:dyDescent="0.3">
      <c r="B42" s="1">
        <v>101</v>
      </c>
      <c r="C42" s="1">
        <v>112.10033302565199</v>
      </c>
      <c r="D42" s="1">
        <v>146.10631451778903</v>
      </c>
      <c r="E42" s="1">
        <v>194.91989780804562</v>
      </c>
      <c r="F42" s="1">
        <v>243.28134877829967</v>
      </c>
      <c r="G42" s="1">
        <v>331.10100655379097</v>
      </c>
      <c r="H42" s="1">
        <v>467.98379984913629</v>
      </c>
      <c r="I42" s="1">
        <v>507.13587931870336</v>
      </c>
      <c r="J42" s="1">
        <v>434.55857510120273</v>
      </c>
    </row>
    <row r="43" spans="1:10" x14ac:dyDescent="0.3">
      <c r="B43" s="1">
        <f t="shared" ref="B43:J43" si="1">SUM(B39:B42)</f>
        <v>3610</v>
      </c>
      <c r="C43" s="1">
        <f t="shared" si="1"/>
        <v>4544.5906603924859</v>
      </c>
      <c r="D43" s="1">
        <f t="shared" si="1"/>
        <v>6050.9688453113422</v>
      </c>
      <c r="E43" s="1">
        <f t="shared" si="1"/>
        <v>8397.4162665245458</v>
      </c>
      <c r="F43" s="1">
        <f t="shared" si="1"/>
        <v>9876.9426225028183</v>
      </c>
      <c r="G43" s="1">
        <f t="shared" si="1"/>
        <v>9585.6645987603715</v>
      </c>
      <c r="H43" s="1">
        <f t="shared" si="1"/>
        <v>8300.8379622784905</v>
      </c>
      <c r="I43" s="1">
        <f t="shared" si="1"/>
        <v>6299.5818797127667</v>
      </c>
      <c r="J43" s="1">
        <f t="shared" si="1"/>
        <v>4612.3746386042458</v>
      </c>
    </row>
    <row r="46" spans="1:10" s="20" customFormat="1" x14ac:dyDescent="0.3">
      <c r="A46" s="30" t="s">
        <v>19</v>
      </c>
      <c r="B46" s="30">
        <v>2013</v>
      </c>
      <c r="C46" s="30">
        <v>2015</v>
      </c>
      <c r="D46" s="30">
        <v>2020</v>
      </c>
      <c r="E46" s="30">
        <v>2025</v>
      </c>
      <c r="F46" s="30">
        <v>2030</v>
      </c>
      <c r="G46" s="30">
        <v>2035</v>
      </c>
      <c r="H46" s="30">
        <v>2040</v>
      </c>
      <c r="I46" s="30">
        <v>2045</v>
      </c>
      <c r="J46" s="30">
        <v>2050</v>
      </c>
    </row>
    <row r="47" spans="1:10" x14ac:dyDescent="0.3">
      <c r="A47" s="1" t="s">
        <v>144</v>
      </c>
      <c r="B47" s="1">
        <v>155</v>
      </c>
      <c r="C47" s="1">
        <v>121.7265992459202</v>
      </c>
      <c r="D47" s="1">
        <v>53.74537348509034</v>
      </c>
      <c r="E47" s="1">
        <v>53.74537348509034</v>
      </c>
      <c r="F47" s="1">
        <v>53.74537348509034</v>
      </c>
      <c r="G47" s="1">
        <v>53.74537348509034</v>
      </c>
      <c r="H47" s="1">
        <v>53.74537348509034</v>
      </c>
      <c r="I47" s="1">
        <v>53.74537348509034</v>
      </c>
      <c r="J47" s="1">
        <v>53.74537348509034</v>
      </c>
    </row>
    <row r="48" spans="1:10" x14ac:dyDescent="0.3">
      <c r="A48" s="1" t="s">
        <v>2</v>
      </c>
      <c r="B48" s="1">
        <v>928</v>
      </c>
      <c r="C48" s="1">
        <v>763.89859742532633</v>
      </c>
      <c r="D48" s="1">
        <v>385.46806111530873</v>
      </c>
      <c r="E48" s="1">
        <v>317.66846871386758</v>
      </c>
      <c r="F48" s="1">
        <v>317.66846871386758</v>
      </c>
      <c r="G48" s="1">
        <v>317.66846871386758</v>
      </c>
      <c r="H48" s="1">
        <v>317.66846871386758</v>
      </c>
      <c r="I48" s="1">
        <v>317.66846871386758</v>
      </c>
      <c r="J48" s="1">
        <v>317.66846871386758</v>
      </c>
    </row>
    <row r="49" spans="1:10" x14ac:dyDescent="0.3">
      <c r="A49" s="1" t="s">
        <v>3</v>
      </c>
      <c r="B49" s="1">
        <v>1006</v>
      </c>
      <c r="C49" s="1">
        <v>1145.2916271537254</v>
      </c>
      <c r="D49" s="1">
        <v>1181.8614927335288</v>
      </c>
      <c r="E49" s="1">
        <v>804.67748925540786</v>
      </c>
      <c r="F49" s="1">
        <v>737.10941026039518</v>
      </c>
      <c r="G49" s="1">
        <v>737.10941026039518</v>
      </c>
      <c r="H49" s="1">
        <v>737.10941026039518</v>
      </c>
      <c r="I49" s="1">
        <v>737.10941026039518</v>
      </c>
      <c r="J49" s="1">
        <v>737.10941026039518</v>
      </c>
    </row>
    <row r="50" spans="1:10" x14ac:dyDescent="0.3">
      <c r="A50" s="1" t="s">
        <v>4</v>
      </c>
      <c r="B50" s="1">
        <v>1043</v>
      </c>
      <c r="C50" s="1">
        <v>1190.3349925392145</v>
      </c>
      <c r="D50" s="1">
        <v>1560.1527475319463</v>
      </c>
      <c r="E50" s="1">
        <v>1596.4838757784635</v>
      </c>
      <c r="F50" s="1">
        <v>1220.8708891068122</v>
      </c>
      <c r="G50" s="1">
        <v>1153.595200910705</v>
      </c>
      <c r="H50" s="1">
        <v>1153.595200910705</v>
      </c>
      <c r="I50" s="1">
        <v>1153.595200910705</v>
      </c>
      <c r="J50" s="1">
        <v>1153.595200910705</v>
      </c>
    </row>
    <row r="51" spans="1:10" x14ac:dyDescent="0.3">
      <c r="A51" s="1" t="s">
        <v>5</v>
      </c>
      <c r="B51" s="1">
        <v>1026</v>
      </c>
      <c r="C51" s="1">
        <v>1187.0472566825129</v>
      </c>
      <c r="D51" s="1">
        <v>1576.1045584558935</v>
      </c>
      <c r="E51" s="1">
        <v>1943.8857246572163</v>
      </c>
      <c r="F51" s="1">
        <v>1979.8238950500979</v>
      </c>
      <c r="G51" s="1">
        <v>1606.3704031431812</v>
      </c>
      <c r="H51" s="1">
        <v>1539.5048398787878</v>
      </c>
      <c r="I51" s="1">
        <v>1539.5048398787878</v>
      </c>
      <c r="J51" s="1">
        <v>1539.5048398787878</v>
      </c>
    </row>
    <row r="52" spans="1:10" x14ac:dyDescent="0.3">
      <c r="A52" s="1" t="s">
        <v>6</v>
      </c>
      <c r="B52" s="1">
        <v>1317</v>
      </c>
      <c r="C52" s="1">
        <v>1374.6368650363991</v>
      </c>
      <c r="D52" s="1">
        <v>1594.8726161961445</v>
      </c>
      <c r="E52" s="1">
        <v>1980.8881351382486</v>
      </c>
      <c r="F52" s="1">
        <v>2345.7943342351896</v>
      </c>
      <c r="G52" s="1">
        <v>2381.2178144038717</v>
      </c>
      <c r="H52" s="1">
        <v>2010.7939305067077</v>
      </c>
      <c r="I52" s="1">
        <v>1944.4990838656886</v>
      </c>
      <c r="J52" s="1">
        <v>1944.4990838656886</v>
      </c>
    </row>
    <row r="53" spans="1:10" x14ac:dyDescent="0.3">
      <c r="A53" s="1" t="s">
        <v>7</v>
      </c>
      <c r="B53" s="1">
        <v>3452</v>
      </c>
      <c r="C53" s="1">
        <v>2785.8817896285714</v>
      </c>
      <c r="D53" s="1">
        <v>1855.9216136028904</v>
      </c>
      <c r="E53" s="1">
        <v>2073.9015548870284</v>
      </c>
      <c r="F53" s="1">
        <v>2455.7144420873587</v>
      </c>
      <c r="G53" s="1">
        <v>2816.6485108402126</v>
      </c>
      <c r="H53" s="1">
        <v>2851.3481576517279</v>
      </c>
      <c r="I53" s="1">
        <v>2485.1161120343618</v>
      </c>
      <c r="J53" s="1">
        <v>2419.6123710816364</v>
      </c>
    </row>
    <row r="54" spans="1:10" x14ac:dyDescent="0.3">
      <c r="A54" s="1" t="s">
        <v>8</v>
      </c>
      <c r="B54" s="1">
        <v>6158</v>
      </c>
      <c r="C54" s="1">
        <v>5205.046071817208</v>
      </c>
      <c r="D54" s="1">
        <v>3198.8590206628569</v>
      </c>
      <c r="E54" s="1">
        <v>2285.1788567391504</v>
      </c>
      <c r="F54" s="1">
        <v>2499.9373097141493</v>
      </c>
      <c r="G54" s="1">
        <v>2875.6511923954208</v>
      </c>
      <c r="H54" s="1">
        <v>3230.8210100746933</v>
      </c>
      <c r="I54" s="1">
        <v>3264.3458486376039</v>
      </c>
      <c r="J54" s="1">
        <v>2904.2557552435401</v>
      </c>
    </row>
    <row r="55" spans="1:10" x14ac:dyDescent="0.3">
      <c r="A55" s="1" t="s">
        <v>9</v>
      </c>
      <c r="B55" s="1">
        <v>9641</v>
      </c>
      <c r="C55" s="1">
        <v>8282.2493384515165</v>
      </c>
      <c r="D55" s="1">
        <v>5407.0320906298339</v>
      </c>
      <c r="E55" s="1">
        <v>3452.4097065172123</v>
      </c>
      <c r="F55" s="1">
        <v>2564.4650724990115</v>
      </c>
      <c r="G55" s="1">
        <v>2774.2509358705247</v>
      </c>
      <c r="H55" s="1">
        <v>3140.4414672546181</v>
      </c>
      <c r="I55" s="1">
        <v>3486.6108843148222</v>
      </c>
      <c r="J55" s="1">
        <v>3518.1641981712446</v>
      </c>
    </row>
    <row r="56" spans="1:10" x14ac:dyDescent="0.3">
      <c r="A56" s="1" t="s">
        <v>10</v>
      </c>
      <c r="B56" s="1">
        <v>15856</v>
      </c>
      <c r="C56" s="1">
        <v>13524.197970846544</v>
      </c>
      <c r="D56" s="1">
        <v>8683.0113297286443</v>
      </c>
      <c r="E56" s="1">
        <v>5922.872326064723</v>
      </c>
      <c r="F56" s="1">
        <v>4046.4025819457433</v>
      </c>
      <c r="G56" s="1">
        <v>3196.7412756501285</v>
      </c>
      <c r="H56" s="1">
        <v>3398.8150901926811</v>
      </c>
      <c r="I56" s="1">
        <v>3750.5289078191813</v>
      </c>
      <c r="J56" s="1">
        <v>4083.0157935246475</v>
      </c>
    </row>
    <row r="57" spans="1:10" x14ac:dyDescent="0.3">
      <c r="A57" s="1" t="s">
        <v>153</v>
      </c>
      <c r="B57" s="1">
        <f t="shared" ref="B57:J57" si="2">SUM(B47:B56)</f>
        <v>40582</v>
      </c>
      <c r="C57" s="1">
        <f t="shared" si="2"/>
        <v>35580.311108826936</v>
      </c>
      <c r="D57" s="1">
        <f t="shared" si="2"/>
        <v>25497.028904142135</v>
      </c>
      <c r="E57" s="1">
        <f t="shared" si="2"/>
        <v>20431.711511236408</v>
      </c>
      <c r="F57" s="1">
        <f t="shared" si="2"/>
        <v>18221.531777097716</v>
      </c>
      <c r="G57" s="1">
        <f t="shared" si="2"/>
        <v>17912.998585673395</v>
      </c>
      <c r="H57" s="1">
        <f t="shared" si="2"/>
        <v>18433.842948929272</v>
      </c>
      <c r="I57" s="1">
        <f t="shared" si="2"/>
        <v>18732.724129920505</v>
      </c>
      <c r="J57" s="1">
        <f t="shared" si="2"/>
        <v>18671.170495135601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24"/>
  <sheetViews>
    <sheetView workbookViewId="0">
      <selection sqref="A1:XFD1"/>
    </sheetView>
  </sheetViews>
  <sheetFormatPr defaultRowHeight="14.4" x14ac:dyDescent="0.3"/>
  <sheetData>
    <row r="1" spans="1:198" s="34" customFormat="1" ht="30" x14ac:dyDescent="0.25">
      <c r="A1" s="33" t="s">
        <v>19</v>
      </c>
      <c r="B1" s="33" t="s">
        <v>135</v>
      </c>
      <c r="C1" s="33"/>
      <c r="D1" s="33" t="s">
        <v>136</v>
      </c>
      <c r="E1" s="33"/>
      <c r="F1" s="33" t="s">
        <v>137</v>
      </c>
      <c r="G1" s="33"/>
      <c r="H1" s="33" t="s">
        <v>138</v>
      </c>
      <c r="I1" s="33"/>
      <c r="J1" s="33" t="s">
        <v>139</v>
      </c>
      <c r="K1" s="33"/>
      <c r="L1" s="33" t="s">
        <v>140</v>
      </c>
      <c r="M1" s="33"/>
      <c r="N1" s="33" t="s">
        <v>141</v>
      </c>
      <c r="O1" s="33"/>
      <c r="P1" s="33" t="s">
        <v>142</v>
      </c>
      <c r="Q1" s="33"/>
      <c r="R1" s="33" t="s">
        <v>143</v>
      </c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</row>
    <row r="2" spans="1:198" s="3" customFormat="1" ht="15" x14ac:dyDescent="0.25">
      <c r="A2" s="2" t="s">
        <v>9</v>
      </c>
      <c r="B2" s="1">
        <v>9641</v>
      </c>
      <c r="C2" s="2">
        <f>B2*0.243</f>
        <v>2342.7629999999999</v>
      </c>
      <c r="D2" s="1">
        <v>8282.2493384515165</v>
      </c>
      <c r="E2" s="2">
        <f>D2*0.243</f>
        <v>2012.5865892437184</v>
      </c>
      <c r="F2" s="1">
        <v>5407.0320906298339</v>
      </c>
      <c r="G2" s="2">
        <f>F2*0.243</f>
        <v>1313.9087980230495</v>
      </c>
      <c r="H2" s="2">
        <v>3452.4097065172123</v>
      </c>
      <c r="I2" s="2">
        <f>H2*0.243</f>
        <v>838.93555868368253</v>
      </c>
      <c r="J2" s="2">
        <v>2564.4650724990115</v>
      </c>
      <c r="K2" s="2">
        <f>J2*0.243</f>
        <v>623.16501261725978</v>
      </c>
      <c r="L2" s="2">
        <v>2774.2509358705247</v>
      </c>
      <c r="M2" s="2">
        <f>L2*0.243</f>
        <v>674.14297741653752</v>
      </c>
      <c r="N2" s="1">
        <v>3140.4414672546181</v>
      </c>
      <c r="O2" s="2">
        <f>N2*0.243</f>
        <v>763.12727654287221</v>
      </c>
      <c r="P2" s="1">
        <v>3486.6108843148222</v>
      </c>
      <c r="Q2" s="2">
        <f>P2*0.243</f>
        <v>847.24644488850174</v>
      </c>
      <c r="R2" s="2">
        <v>3518.1641981712446</v>
      </c>
      <c r="S2" s="2">
        <f>R2*0.243</f>
        <v>854.9139001556124</v>
      </c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</row>
    <row r="3" spans="1:198" ht="15" x14ac:dyDescent="0.25">
      <c r="A3" s="1" t="s">
        <v>10</v>
      </c>
      <c r="B3" s="1">
        <v>15856</v>
      </c>
      <c r="C3" s="1">
        <f>B3*0.306</f>
        <v>4851.9359999999997</v>
      </c>
      <c r="D3" s="1">
        <v>13524.197970846544</v>
      </c>
      <c r="E3" s="1">
        <f>D3*0.306</f>
        <v>4138.4045790790424</v>
      </c>
      <c r="F3" s="1">
        <v>8683.0113297286443</v>
      </c>
      <c r="G3" s="1">
        <f>F3*0.306</f>
        <v>2657.0014668969652</v>
      </c>
      <c r="H3" s="1">
        <v>5922.872326064723</v>
      </c>
      <c r="I3" s="1">
        <f>H3*0.306</f>
        <v>1812.3989317758053</v>
      </c>
      <c r="J3" s="1">
        <v>4046.4025819457433</v>
      </c>
      <c r="K3" s="1">
        <f>J3*0.306</f>
        <v>1238.1991900753974</v>
      </c>
      <c r="L3" s="1">
        <v>3196.7412756501285</v>
      </c>
      <c r="M3" s="1">
        <f>L3*0.306</f>
        <v>978.2028303489393</v>
      </c>
      <c r="N3" s="1">
        <v>3398.8150901926811</v>
      </c>
      <c r="O3" s="1">
        <f>N3*0.306</f>
        <v>1040.0374175989605</v>
      </c>
      <c r="P3" s="1">
        <v>3750.5289078191813</v>
      </c>
      <c r="Q3" s="1">
        <f>P3*0.306</f>
        <v>1147.6618457926695</v>
      </c>
      <c r="R3" s="1">
        <v>4083.0157935246475</v>
      </c>
      <c r="S3" s="1">
        <f>R3*0.306</f>
        <v>1249.402832818542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</row>
    <row r="4" spans="1:198" ht="15" x14ac:dyDescent="0.25">
      <c r="A4" s="1" t="s">
        <v>11</v>
      </c>
      <c r="B4" s="1">
        <v>18055</v>
      </c>
      <c r="C4" s="1">
        <f>B4*0.314</f>
        <v>5669.27</v>
      </c>
      <c r="D4" s="1">
        <v>17030.227156282348</v>
      </c>
      <c r="E4" s="1">
        <f>D4*0.314</f>
        <v>5347.4913270726574</v>
      </c>
      <c r="F4" s="1">
        <v>13885.472329829765</v>
      </c>
      <c r="G4" s="1">
        <f>F4*0.314</f>
        <v>4360.0383115665463</v>
      </c>
      <c r="H4" s="1">
        <v>9349.2366343473204</v>
      </c>
      <c r="I4" s="1">
        <f>H4*0.314</f>
        <v>2935.6603031850586</v>
      </c>
      <c r="J4" s="1">
        <v>6760.967410829664</v>
      </c>
      <c r="K4" s="1">
        <f>J4*0.314</f>
        <v>2122.9437670005145</v>
      </c>
      <c r="L4" s="1">
        <v>5001.2005961853956</v>
      </c>
      <c r="M4" s="1">
        <f>L4*0.314</f>
        <v>1570.3769872022142</v>
      </c>
      <c r="N4" s="1">
        <v>4209.3380292305437</v>
      </c>
      <c r="O4" s="1">
        <f>N4*0.314</f>
        <v>1321.7321411783907</v>
      </c>
      <c r="P4" s="1">
        <v>4400.0493603775531</v>
      </c>
      <c r="Q4" s="1">
        <f>P4*0.314</f>
        <v>1381.6154991585518</v>
      </c>
      <c r="R4" s="1">
        <v>4730.1828131203692</v>
      </c>
      <c r="S4" s="1">
        <f>R4*0.314</f>
        <v>1485.2774033197959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</row>
    <row r="5" spans="1:198" ht="15" x14ac:dyDescent="0.25">
      <c r="A5" s="1" t="s">
        <v>12</v>
      </c>
      <c r="B5" s="1">
        <v>19363</v>
      </c>
      <c r="C5" s="1">
        <f>B5*0.34</f>
        <v>6583.42</v>
      </c>
      <c r="D5" s="1">
        <v>17961.294170065699</v>
      </c>
      <c r="E5" s="1">
        <f>D5*0.34</f>
        <v>6106.8400178223383</v>
      </c>
      <c r="F5" s="1">
        <v>15357.448523045006</v>
      </c>
      <c r="G5" s="1">
        <f>F5*0.34</f>
        <v>5221.5324978353028</v>
      </c>
      <c r="H5" s="1">
        <v>12499.429063864533</v>
      </c>
      <c r="I5" s="1">
        <f>H5*0.34</f>
        <v>4249.8058817139417</v>
      </c>
      <c r="J5" s="1">
        <v>8419.8550854707773</v>
      </c>
      <c r="K5" s="1">
        <f>J5*0.34</f>
        <v>2862.7507290600647</v>
      </c>
      <c r="L5" s="1">
        <v>6089.2016057274595</v>
      </c>
      <c r="M5" s="1">
        <f>L5*0.34</f>
        <v>2070.3285459473364</v>
      </c>
      <c r="N5" s="1">
        <v>4504.3781180791366</v>
      </c>
      <c r="O5" s="1">
        <f>N5*0.34</f>
        <v>1531.4885601469066</v>
      </c>
      <c r="P5" s="1">
        <v>3798.5328135527748</v>
      </c>
      <c r="Q5" s="1">
        <f>P5*0.34</f>
        <v>1291.5011566079436</v>
      </c>
      <c r="R5" s="1">
        <v>3972.059482137241</v>
      </c>
      <c r="S5" s="1">
        <f>R5*0.34</f>
        <v>1350.5002239266621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</row>
    <row r="6" spans="1:198" ht="15" x14ac:dyDescent="0.25">
      <c r="A6" s="1" t="s">
        <v>13</v>
      </c>
      <c r="B6" s="1">
        <v>11110</v>
      </c>
      <c r="C6" s="1">
        <f>B6*0.447</f>
        <v>4966.17</v>
      </c>
      <c r="D6" s="1">
        <v>13351.917780691394</v>
      </c>
      <c r="E6" s="1">
        <f>D6*0.447</f>
        <v>5968.3072479690536</v>
      </c>
      <c r="F6" s="1">
        <v>15111.694523356337</v>
      </c>
      <c r="G6" s="1">
        <f>F6*0.447</f>
        <v>6754.9274519402825</v>
      </c>
      <c r="H6" s="1">
        <v>12924.747809780411</v>
      </c>
      <c r="I6" s="1">
        <f>H6*0.447</f>
        <v>5777.3622709718438</v>
      </c>
      <c r="J6" s="1">
        <v>10484.933949141727</v>
      </c>
      <c r="K6" s="1">
        <f>J6*0.447</f>
        <v>4686.765475266352</v>
      </c>
      <c r="L6" s="1">
        <v>7068.8746652388645</v>
      </c>
      <c r="M6" s="1">
        <f>L6*0.447</f>
        <v>3159.7869753617724</v>
      </c>
      <c r="N6" s="1">
        <v>5112.6761523050482</v>
      </c>
      <c r="O6" s="1">
        <f>N6*0.447</f>
        <v>2285.3662400803564</v>
      </c>
      <c r="P6" s="1">
        <v>3782.1499269045125</v>
      </c>
      <c r="Q6" s="1">
        <f>P6*0.447</f>
        <v>1690.6210173263171</v>
      </c>
      <c r="R6" s="1">
        <v>3200.9243224584193</v>
      </c>
      <c r="S6" s="1">
        <f>R6*0.447</f>
        <v>1430.8131721389134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</row>
    <row r="7" spans="1:198" ht="15" x14ac:dyDescent="0.25">
      <c r="A7" s="1" t="s">
        <v>14</v>
      </c>
      <c r="B7" s="1">
        <v>6130</v>
      </c>
      <c r="C7" s="1">
        <f>B7*0.508</f>
        <v>3114.04</v>
      </c>
      <c r="D7" s="1">
        <v>7105.2303680819905</v>
      </c>
      <c r="E7" s="1">
        <f>D7*0.508</f>
        <v>3609.4570269856513</v>
      </c>
      <c r="F7" s="1">
        <v>10018.98034616802</v>
      </c>
      <c r="G7" s="1">
        <f>F7*0.508</f>
        <v>5089.6420158533547</v>
      </c>
      <c r="H7" s="1">
        <v>11195.205883134284</v>
      </c>
      <c r="I7" s="1">
        <f>H7*0.508</f>
        <v>5687.1645886322167</v>
      </c>
      <c r="J7" s="1">
        <v>9580.3266205715481</v>
      </c>
      <c r="K7" s="1">
        <f>J7*0.508</f>
        <v>4866.8059232503465</v>
      </c>
      <c r="L7" s="1">
        <v>7723.2410437957024</v>
      </c>
      <c r="M7" s="1">
        <f>L7*0.508</f>
        <v>3923.406450248217</v>
      </c>
      <c r="N7" s="1">
        <v>5215.4741891312024</v>
      </c>
      <c r="O7" s="1">
        <f>N7*0.508</f>
        <v>2649.4608880786509</v>
      </c>
      <c r="P7" s="1">
        <v>3772.8605810164277</v>
      </c>
      <c r="Q7" s="1">
        <f>P7*0.508</f>
        <v>1916.6131751563453</v>
      </c>
      <c r="R7" s="1">
        <v>2791.1863781287666</v>
      </c>
      <c r="S7" s="1">
        <f>R7*0.508</f>
        <v>1417.9226800894135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</row>
    <row r="8" spans="1:198" ht="15" x14ac:dyDescent="0.25">
      <c r="A8" s="1" t="s">
        <v>15</v>
      </c>
      <c r="B8" s="1">
        <v>2443</v>
      </c>
      <c r="C8" s="1">
        <f>B8*0.508</f>
        <v>1241.0440000000001</v>
      </c>
      <c r="D8" s="1">
        <v>3043.0174097367785</v>
      </c>
      <c r="E8" s="1">
        <f t="shared" ref="E8:S11" si="0">D8*0.508</f>
        <v>1545.8528441462836</v>
      </c>
      <c r="F8" s="1">
        <v>4141.4852901145568</v>
      </c>
      <c r="G8" s="1">
        <f t="shared" si="0"/>
        <v>2103.8745273781951</v>
      </c>
      <c r="H8" s="1">
        <v>5853.6458202286967</v>
      </c>
      <c r="I8" s="1">
        <f t="shared" si="0"/>
        <v>2973.6520766761778</v>
      </c>
      <c r="J8" s="1">
        <v>6343.3687687883994</v>
      </c>
      <c r="K8" s="1">
        <f t="shared" si="0"/>
        <v>3222.4313345445071</v>
      </c>
      <c r="L8" s="1">
        <v>5435.5556487333997</v>
      </c>
      <c r="M8" s="1">
        <f t="shared" si="0"/>
        <v>2761.2622695565669</v>
      </c>
      <c r="N8" s="1">
        <v>4314.0414472956254</v>
      </c>
      <c r="O8" s="1">
        <f t="shared" si="0"/>
        <v>2191.5330552261776</v>
      </c>
      <c r="P8" s="1">
        <v>2925.2471133019562</v>
      </c>
      <c r="Q8" s="1">
        <f t="shared" si="0"/>
        <v>1486.0255335573938</v>
      </c>
      <c r="R8" s="1">
        <v>2117.0323896142731</v>
      </c>
      <c r="S8" s="1">
        <f t="shared" si="0"/>
        <v>1075.4524539240508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</row>
    <row r="9" spans="1:198" ht="15" x14ac:dyDescent="0.25">
      <c r="A9" s="1" t="s">
        <v>16</v>
      </c>
      <c r="B9" s="1">
        <v>825</v>
      </c>
      <c r="C9" s="1">
        <f>B9*0.508</f>
        <v>419.1</v>
      </c>
      <c r="D9" s="1">
        <v>1050.3158591129559</v>
      </c>
      <c r="E9" s="1">
        <f t="shared" si="0"/>
        <v>533.56045642938159</v>
      </c>
      <c r="F9" s="1">
        <v>1310.9090540354853</v>
      </c>
      <c r="G9" s="1">
        <f t="shared" si="0"/>
        <v>665.94179945002656</v>
      </c>
      <c r="H9" s="1">
        <v>1784.1207699286774</v>
      </c>
      <c r="I9" s="1">
        <f t="shared" si="0"/>
        <v>906.33335112376813</v>
      </c>
      <c r="J9" s="1">
        <v>2521.7066719044969</v>
      </c>
      <c r="K9" s="1">
        <f t="shared" si="0"/>
        <v>1281.0269893274844</v>
      </c>
      <c r="L9" s="1">
        <v>2732.6756414482506</v>
      </c>
      <c r="M9" s="1">
        <f t="shared" si="0"/>
        <v>1388.1992258557113</v>
      </c>
      <c r="N9" s="1">
        <v>2341.5965649222821</v>
      </c>
      <c r="O9" s="1">
        <f t="shared" si="0"/>
        <v>1189.5310549805195</v>
      </c>
      <c r="P9" s="1">
        <v>1858.4566669414394</v>
      </c>
      <c r="Q9" s="1">
        <f t="shared" si="0"/>
        <v>944.09598680625118</v>
      </c>
      <c r="R9" s="1">
        <v>1260.1744945160888</v>
      </c>
      <c r="S9" s="1">
        <f t="shared" si="0"/>
        <v>640.16864321417313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</row>
    <row r="10" spans="1:198" ht="15" x14ac:dyDescent="0.25">
      <c r="A10" s="1" t="s">
        <v>17</v>
      </c>
      <c r="B10" s="1">
        <v>241</v>
      </c>
      <c r="C10" s="1">
        <f>B10*0.508</f>
        <v>122.428</v>
      </c>
      <c r="D10" s="1">
        <v>339.15705851709998</v>
      </c>
      <c r="E10" s="1">
        <f t="shared" si="0"/>
        <v>172.29178572668678</v>
      </c>
      <c r="F10" s="1">
        <v>452.46818664351093</v>
      </c>
      <c r="G10" s="1">
        <f t="shared" si="0"/>
        <v>229.85383881490355</v>
      </c>
      <c r="H10" s="1">
        <v>564.7297785591245</v>
      </c>
      <c r="I10" s="1">
        <f t="shared" si="0"/>
        <v>286.88272750803526</v>
      </c>
      <c r="J10" s="1">
        <v>768.58583303162015</v>
      </c>
      <c r="K10" s="1">
        <f t="shared" si="0"/>
        <v>390.44160318006305</v>
      </c>
      <c r="L10" s="1">
        <v>1086.3323020249311</v>
      </c>
      <c r="M10" s="1">
        <f t="shared" si="0"/>
        <v>551.85680942866497</v>
      </c>
      <c r="N10" s="1">
        <v>1177.216150211447</v>
      </c>
      <c r="O10" s="1">
        <f>N10*0.508</f>
        <v>598.02580430741511</v>
      </c>
      <c r="P10" s="1">
        <v>1008.7422201506677</v>
      </c>
      <c r="Q10" s="1">
        <f t="shared" si="0"/>
        <v>512.44104783653916</v>
      </c>
      <c r="R10" s="1">
        <v>800.60917937268118</v>
      </c>
      <c r="S10" s="1">
        <f t="shared" si="0"/>
        <v>406.70946312132207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</row>
    <row r="11" spans="1:198" ht="15" x14ac:dyDescent="0.25">
      <c r="A11" s="1" t="s">
        <v>172</v>
      </c>
      <c r="B11" s="1">
        <v>101</v>
      </c>
      <c r="C11" s="1">
        <f>B11*0.508</f>
        <v>51.308</v>
      </c>
      <c r="D11" s="1">
        <v>112.10033302565199</v>
      </c>
      <c r="E11" s="1">
        <f t="shared" si="0"/>
        <v>56.946969177031214</v>
      </c>
      <c r="F11" s="1">
        <v>146.10631451778903</v>
      </c>
      <c r="G11" s="1">
        <f t="shared" si="0"/>
        <v>74.222007775036829</v>
      </c>
      <c r="H11" s="1">
        <v>194.91989780804562</v>
      </c>
      <c r="I11" s="1">
        <f t="shared" si="0"/>
        <v>99.019308086487172</v>
      </c>
      <c r="J11" s="1">
        <v>243.28134877829967</v>
      </c>
      <c r="K11" s="1">
        <f t="shared" si="0"/>
        <v>123.58692517937624</v>
      </c>
      <c r="L11" s="1">
        <v>331.10100655379097</v>
      </c>
      <c r="M11" s="1">
        <f t="shared" si="0"/>
        <v>168.19931132932581</v>
      </c>
      <c r="N11" s="1">
        <v>467.98379984913629</v>
      </c>
      <c r="O11" s="1">
        <f>N11*0.508</f>
        <v>237.73577032336124</v>
      </c>
      <c r="P11" s="1">
        <v>507.13587931870336</v>
      </c>
      <c r="Q11" s="1">
        <f t="shared" si="0"/>
        <v>257.6250266939013</v>
      </c>
      <c r="R11" s="1">
        <v>434.55857510120273</v>
      </c>
      <c r="S11" s="1">
        <f t="shared" si="0"/>
        <v>220.75575615141099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</row>
    <row r="14" spans="1:198" ht="1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98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8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6" workbookViewId="0">
      <selection activeCell="A35" sqref="A35:XFD35"/>
    </sheetView>
  </sheetViews>
  <sheetFormatPr defaultRowHeight="14.4" x14ac:dyDescent="0.3"/>
  <cols>
    <col min="10" max="10" width="9.5546875" bestFit="1" customWidth="1"/>
  </cols>
  <sheetData>
    <row r="1" spans="1:10" s="20" customFormat="1" x14ac:dyDescent="0.25">
      <c r="A1" s="20" t="s">
        <v>19</v>
      </c>
      <c r="B1" s="30">
        <v>2013</v>
      </c>
      <c r="C1" s="30">
        <v>2015</v>
      </c>
      <c r="D1" s="30">
        <v>2020</v>
      </c>
      <c r="E1" s="30">
        <v>2025</v>
      </c>
      <c r="F1" s="30">
        <v>2030</v>
      </c>
      <c r="G1" s="30">
        <v>2035</v>
      </c>
      <c r="H1" s="30">
        <v>2040</v>
      </c>
      <c r="I1" s="30">
        <v>2045</v>
      </c>
      <c r="J1" s="30">
        <v>2050</v>
      </c>
    </row>
    <row r="2" spans="1:10" x14ac:dyDescent="0.25">
      <c r="A2" t="s">
        <v>9</v>
      </c>
      <c r="B2" s="1">
        <v>2342.7629999999999</v>
      </c>
      <c r="C2" s="1">
        <v>2012.5865892437184</v>
      </c>
      <c r="D2" s="1">
        <v>1313.9087980230495</v>
      </c>
      <c r="E2" s="1">
        <v>838.93555868368253</v>
      </c>
      <c r="F2" s="1">
        <v>623.16501261725978</v>
      </c>
      <c r="G2" s="1">
        <v>674.14297741653752</v>
      </c>
      <c r="H2" s="1">
        <v>763.12727654287221</v>
      </c>
      <c r="I2" s="1">
        <v>847.24644488850174</v>
      </c>
      <c r="J2" s="1">
        <v>854.9139001556124</v>
      </c>
    </row>
    <row r="3" spans="1:10" x14ac:dyDescent="0.25">
      <c r="A3" t="s">
        <v>10</v>
      </c>
      <c r="B3" s="1">
        <v>4851.9359999999997</v>
      </c>
      <c r="C3" s="1">
        <v>4138.4045790790424</v>
      </c>
      <c r="D3" s="1">
        <v>2657.0014668969652</v>
      </c>
      <c r="E3" s="1">
        <v>1812.3989317758053</v>
      </c>
      <c r="F3" s="1">
        <v>1238.1991900753974</v>
      </c>
      <c r="G3" s="1">
        <v>978.2028303489393</v>
      </c>
      <c r="H3" s="1">
        <v>1040.0374175989605</v>
      </c>
      <c r="I3" s="1">
        <v>1147.6618457926695</v>
      </c>
      <c r="J3" s="1">
        <v>1249.402832818542</v>
      </c>
    </row>
    <row r="4" spans="1:10" x14ac:dyDescent="0.25">
      <c r="A4" t="s">
        <v>11</v>
      </c>
      <c r="B4" s="1">
        <v>5669.27</v>
      </c>
      <c r="C4" s="1">
        <v>5347.4913270726574</v>
      </c>
      <c r="D4" s="1">
        <v>4360.0383115665463</v>
      </c>
      <c r="E4" s="1">
        <v>2935.6603031850586</v>
      </c>
      <c r="F4" s="1">
        <v>2122.9437670005145</v>
      </c>
      <c r="G4" s="1">
        <v>1570.3769872022142</v>
      </c>
      <c r="H4" s="1">
        <v>1321.7321411783907</v>
      </c>
      <c r="I4" s="1">
        <v>1381.6154991585518</v>
      </c>
      <c r="J4" s="1">
        <v>1485.2774033197959</v>
      </c>
    </row>
    <row r="5" spans="1:10" x14ac:dyDescent="0.25">
      <c r="A5" t="s">
        <v>12</v>
      </c>
      <c r="B5" s="1">
        <v>6583.42</v>
      </c>
      <c r="C5" s="1">
        <v>6106.8400178223383</v>
      </c>
      <c r="D5" s="1">
        <v>5221.5324978353028</v>
      </c>
      <c r="E5" s="1">
        <v>4249.8058817139417</v>
      </c>
      <c r="F5" s="1">
        <v>2862.7507290600647</v>
      </c>
      <c r="G5" s="1">
        <v>2070.3285459473364</v>
      </c>
      <c r="H5" s="1">
        <v>1531.4885601469066</v>
      </c>
      <c r="I5" s="1">
        <v>1291.5011566079436</v>
      </c>
      <c r="J5" s="1">
        <v>1350.5002239266621</v>
      </c>
    </row>
    <row r="6" spans="1:10" x14ac:dyDescent="0.25">
      <c r="A6" t="s">
        <v>13</v>
      </c>
      <c r="B6" s="1">
        <v>4966.17</v>
      </c>
      <c r="C6" s="1">
        <v>5968.3072479690536</v>
      </c>
      <c r="D6" s="1">
        <v>6754.9274519402825</v>
      </c>
      <c r="E6" s="1">
        <v>5777.3622709718438</v>
      </c>
      <c r="F6" s="1">
        <v>4686.765475266352</v>
      </c>
      <c r="G6" s="1">
        <v>3159.7869753617724</v>
      </c>
      <c r="H6" s="1">
        <v>2285.3662400803564</v>
      </c>
      <c r="I6" s="1">
        <v>1690.6210173263171</v>
      </c>
      <c r="J6" s="1">
        <v>1430.8131721389134</v>
      </c>
    </row>
    <row r="7" spans="1:10" x14ac:dyDescent="0.25">
      <c r="A7" t="s">
        <v>14</v>
      </c>
      <c r="B7" s="1">
        <v>3114.04</v>
      </c>
      <c r="C7" s="1">
        <v>3609.4570269856513</v>
      </c>
      <c r="D7" s="1">
        <v>5089.6420158533547</v>
      </c>
      <c r="E7" s="1">
        <v>5687.1645886322167</v>
      </c>
      <c r="F7" s="1">
        <v>4866.8059232503465</v>
      </c>
      <c r="G7" s="1">
        <v>3923.406450248217</v>
      </c>
      <c r="H7" s="1">
        <v>2649.4608880786509</v>
      </c>
      <c r="I7" s="1">
        <v>1916.6131751563453</v>
      </c>
      <c r="J7" s="1">
        <v>1417.9226800894135</v>
      </c>
    </row>
    <row r="8" spans="1:10" x14ac:dyDescent="0.25">
      <c r="A8" t="s">
        <v>15</v>
      </c>
      <c r="B8" s="1">
        <v>1241.0440000000001</v>
      </c>
      <c r="C8" s="1">
        <v>1545.8528441462836</v>
      </c>
      <c r="D8" s="1">
        <v>2103.8745273781951</v>
      </c>
      <c r="E8" s="1">
        <v>2973.6520766761778</v>
      </c>
      <c r="F8" s="1">
        <v>3222.4313345445071</v>
      </c>
      <c r="G8" s="1">
        <v>2761.2622695565669</v>
      </c>
      <c r="H8" s="1">
        <v>2191.5330552261776</v>
      </c>
      <c r="I8" s="1">
        <v>1486.0255335573938</v>
      </c>
      <c r="J8" s="1">
        <v>1075.4524539240508</v>
      </c>
    </row>
    <row r="9" spans="1:10" x14ac:dyDescent="0.25">
      <c r="A9" t="s">
        <v>16</v>
      </c>
      <c r="B9" s="1">
        <v>419.1</v>
      </c>
      <c r="C9" s="1">
        <v>533.56045642938159</v>
      </c>
      <c r="D9" s="1">
        <v>665.94179945002656</v>
      </c>
      <c r="E9" s="1">
        <v>906.33335112376813</v>
      </c>
      <c r="F9" s="1">
        <v>1281.0269893274844</v>
      </c>
      <c r="G9" s="1">
        <v>1388.1992258557113</v>
      </c>
      <c r="H9" s="1">
        <v>1189.5310549805195</v>
      </c>
      <c r="I9" s="1">
        <v>944.09598680625118</v>
      </c>
      <c r="J9" s="1">
        <v>640.16864321417313</v>
      </c>
    </row>
    <row r="10" spans="1:10" x14ac:dyDescent="0.25">
      <c r="A10" t="s">
        <v>17</v>
      </c>
      <c r="B10" s="1">
        <v>122.428</v>
      </c>
      <c r="C10" s="1">
        <v>172.29178572668678</v>
      </c>
      <c r="D10" s="1">
        <v>229.85383881490355</v>
      </c>
      <c r="E10" s="1">
        <v>286.88272750803526</v>
      </c>
      <c r="F10" s="1">
        <v>390.44160318006305</v>
      </c>
      <c r="G10" s="1">
        <v>551.85680942866497</v>
      </c>
      <c r="H10" s="1">
        <v>598.02580430741511</v>
      </c>
      <c r="I10" s="1">
        <v>512.44104783653916</v>
      </c>
      <c r="J10" s="1">
        <v>406.70946312132207</v>
      </c>
    </row>
    <row r="11" spans="1:10" x14ac:dyDescent="0.25">
      <c r="A11" t="s">
        <v>172</v>
      </c>
      <c r="B11" s="1">
        <v>51.308</v>
      </c>
      <c r="C11" s="1">
        <v>56.946969177031214</v>
      </c>
      <c r="D11" s="1">
        <v>74.222007775036829</v>
      </c>
      <c r="E11" s="1">
        <v>99.019308086487172</v>
      </c>
      <c r="F11" s="1">
        <v>123.58692517937624</v>
      </c>
      <c r="G11" s="1">
        <v>168.19931132932581</v>
      </c>
      <c r="H11" s="1">
        <v>237.73577032336124</v>
      </c>
      <c r="I11" s="1">
        <v>257.6250266939013</v>
      </c>
      <c r="J11" s="1">
        <v>220.75575615141099</v>
      </c>
    </row>
    <row r="12" spans="1:10" x14ac:dyDescent="0.25">
      <c r="A12" t="s">
        <v>1</v>
      </c>
      <c r="B12" s="1">
        <f t="shared" ref="B12:J12" si="0">SUM(B2:B11)</f>
        <v>29361.479000000003</v>
      </c>
      <c r="C12" s="1">
        <f t="shared" si="0"/>
        <v>29491.738843651849</v>
      </c>
      <c r="D12" s="1">
        <f t="shared" si="0"/>
        <v>28470.942715533656</v>
      </c>
      <c r="E12" s="1">
        <f t="shared" si="0"/>
        <v>25567.21499835702</v>
      </c>
      <c r="F12" s="1">
        <f t="shared" si="0"/>
        <v>21418.116949501371</v>
      </c>
      <c r="G12" s="1">
        <f t="shared" si="0"/>
        <v>17245.762382695284</v>
      </c>
      <c r="H12" s="1">
        <f t="shared" si="0"/>
        <v>13808.038208463611</v>
      </c>
      <c r="I12" s="1">
        <f t="shared" si="0"/>
        <v>11475.446733824414</v>
      </c>
      <c r="J12" s="1">
        <f t="shared" si="0"/>
        <v>10131.916528859896</v>
      </c>
    </row>
    <row r="15" spans="1:10" s="20" customFormat="1" x14ac:dyDescent="0.25">
      <c r="B15" s="30">
        <v>2013</v>
      </c>
      <c r="C15" s="30">
        <v>2015</v>
      </c>
      <c r="D15" s="30">
        <v>2020</v>
      </c>
      <c r="E15" s="30">
        <v>2025</v>
      </c>
      <c r="F15" s="30">
        <v>2030</v>
      </c>
      <c r="G15" s="30">
        <v>2035</v>
      </c>
      <c r="H15" s="30">
        <v>2040</v>
      </c>
      <c r="I15" s="30">
        <v>2045</v>
      </c>
      <c r="J15" s="30">
        <v>2050</v>
      </c>
    </row>
    <row r="16" spans="1:10" x14ac:dyDescent="0.25">
      <c r="A16" t="s">
        <v>152</v>
      </c>
      <c r="B16" s="1">
        <v>5669.27</v>
      </c>
      <c r="C16" s="1">
        <v>5347.4913270726574</v>
      </c>
      <c r="D16" s="1">
        <v>4360.0383115665463</v>
      </c>
      <c r="E16" s="1">
        <v>2935.6603031850586</v>
      </c>
      <c r="F16" s="1">
        <v>2122.9437670005145</v>
      </c>
      <c r="G16" s="1">
        <v>1570.3769872022142</v>
      </c>
      <c r="H16" s="1">
        <v>1321.7321411783907</v>
      </c>
      <c r="I16" s="1">
        <v>1381.6154991585518</v>
      </c>
      <c r="J16" s="1">
        <v>1485.2774033197959</v>
      </c>
    </row>
    <row r="17" spans="1:10" x14ac:dyDescent="0.25">
      <c r="B17" s="1">
        <v>6583.42</v>
      </c>
      <c r="C17" s="1">
        <v>6106.8400178223383</v>
      </c>
      <c r="D17" s="1">
        <v>5221.5324978353028</v>
      </c>
      <c r="E17" s="1">
        <v>4249.8058817139417</v>
      </c>
      <c r="F17" s="1">
        <v>2862.7507290600647</v>
      </c>
      <c r="G17" s="1">
        <v>2070.3285459473364</v>
      </c>
      <c r="H17" s="1">
        <v>1531.4885601469066</v>
      </c>
      <c r="I17" s="1">
        <v>1291.5011566079436</v>
      </c>
      <c r="J17" s="1">
        <v>1350.5002239266621</v>
      </c>
    </row>
    <row r="18" spans="1:10" x14ac:dyDescent="0.25">
      <c r="B18" s="1">
        <v>4966.17</v>
      </c>
      <c r="C18" s="1">
        <v>5968.3072479690536</v>
      </c>
      <c r="D18" s="1">
        <v>6754.9274519402825</v>
      </c>
      <c r="E18" s="1">
        <v>5777.3622709718438</v>
      </c>
      <c r="F18" s="1">
        <v>4686.765475266352</v>
      </c>
      <c r="G18" s="1">
        <v>3159.7869753617724</v>
      </c>
      <c r="H18" s="1">
        <v>2285.3662400803564</v>
      </c>
      <c r="I18" s="1">
        <v>1690.6210173263171</v>
      </c>
      <c r="J18" s="1">
        <v>1430.8131721389134</v>
      </c>
    </row>
    <row r="19" spans="1:10" x14ac:dyDescent="0.25">
      <c r="B19" s="1">
        <v>3114.04</v>
      </c>
      <c r="C19" s="1">
        <v>3609.4570269856513</v>
      </c>
      <c r="D19" s="1">
        <v>5089.6420158533547</v>
      </c>
      <c r="E19" s="1">
        <v>5687.1645886322167</v>
      </c>
      <c r="F19" s="1">
        <v>4866.8059232503465</v>
      </c>
      <c r="G19" s="1">
        <v>3923.406450248217</v>
      </c>
      <c r="H19" s="1">
        <v>2649.4608880786509</v>
      </c>
      <c r="I19" s="1">
        <v>1916.6131751563453</v>
      </c>
      <c r="J19" s="1">
        <v>1417.9226800894135</v>
      </c>
    </row>
    <row r="20" spans="1:10" x14ac:dyDescent="0.25">
      <c r="B20" s="1">
        <v>1241.0440000000001</v>
      </c>
      <c r="C20" s="1">
        <v>1545.8528441462836</v>
      </c>
      <c r="D20" s="1">
        <v>2103.8745273781951</v>
      </c>
      <c r="E20" s="1">
        <v>2973.6520766761778</v>
      </c>
      <c r="F20" s="1">
        <v>3222.4313345445071</v>
      </c>
      <c r="G20" s="1">
        <v>2761.2622695565669</v>
      </c>
      <c r="H20" s="1">
        <v>2191.5330552261776</v>
      </c>
      <c r="I20" s="1">
        <v>1486.0255335573938</v>
      </c>
      <c r="J20" s="1">
        <v>1075.4524539240508</v>
      </c>
    </row>
    <row r="21" spans="1:10" x14ac:dyDescent="0.25">
      <c r="B21" s="1">
        <v>419.1</v>
      </c>
      <c r="C21" s="1">
        <v>533.56045642938159</v>
      </c>
      <c r="D21" s="1">
        <v>665.94179945002656</v>
      </c>
      <c r="E21" s="1">
        <v>906.33335112376813</v>
      </c>
      <c r="F21" s="1">
        <v>1281.0269893274844</v>
      </c>
      <c r="G21" s="1">
        <v>1388.1992258557113</v>
      </c>
      <c r="H21" s="1">
        <v>1189.5310549805195</v>
      </c>
      <c r="I21" s="1">
        <v>944.09598680625118</v>
      </c>
      <c r="J21" s="1">
        <v>640.16864321417313</v>
      </c>
    </row>
    <row r="22" spans="1:10" x14ac:dyDescent="0.25">
      <c r="B22" s="1">
        <v>122.428</v>
      </c>
      <c r="C22" s="1">
        <v>172.29178572668678</v>
      </c>
      <c r="D22" s="1">
        <v>229.85383881490355</v>
      </c>
      <c r="E22" s="1">
        <v>286.88272750803526</v>
      </c>
      <c r="F22" s="1">
        <v>390.44160318006305</v>
      </c>
      <c r="G22" s="1">
        <v>551.85680942866497</v>
      </c>
      <c r="H22" s="1">
        <v>598.02580430741511</v>
      </c>
      <c r="I22" s="1">
        <v>512.44104783653916</v>
      </c>
      <c r="J22" s="1">
        <v>406.70946312132207</v>
      </c>
    </row>
    <row r="23" spans="1:10" x14ac:dyDescent="0.25">
      <c r="B23" s="1">
        <v>51.308</v>
      </c>
      <c r="C23" s="1">
        <v>56.946969177031214</v>
      </c>
      <c r="D23" s="1">
        <v>74.222007775036829</v>
      </c>
      <c r="E23" s="1">
        <v>99.019308086487172</v>
      </c>
      <c r="F23" s="1">
        <v>123.58692517937624</v>
      </c>
      <c r="G23" s="1">
        <v>168.19931132932581</v>
      </c>
      <c r="H23" s="1">
        <v>237.73577032336124</v>
      </c>
      <c r="I23" s="1">
        <v>257.6250266939013</v>
      </c>
      <c r="J23" s="1">
        <v>220.75575615141099</v>
      </c>
    </row>
    <row r="24" spans="1:10" x14ac:dyDescent="0.25">
      <c r="A24" t="s">
        <v>1</v>
      </c>
      <c r="B24" s="1">
        <f t="shared" ref="B24:J24" si="1">SUM(B16:B23)</f>
        <v>22166.780000000002</v>
      </c>
      <c r="C24" s="1">
        <f t="shared" si="1"/>
        <v>23340.747675329087</v>
      </c>
      <c r="D24" s="1">
        <f t="shared" si="1"/>
        <v>24500.032450613642</v>
      </c>
      <c r="E24" s="1">
        <f t="shared" si="1"/>
        <v>22915.880507897535</v>
      </c>
      <c r="F24" s="1">
        <f t="shared" si="1"/>
        <v>19556.752746808714</v>
      </c>
      <c r="G24" s="1">
        <f t="shared" si="1"/>
        <v>15593.416574929808</v>
      </c>
      <c r="H24" s="1">
        <f t="shared" si="1"/>
        <v>12004.873514321778</v>
      </c>
      <c r="I24" s="1">
        <f t="shared" si="1"/>
        <v>9480.5384431432431</v>
      </c>
      <c r="J24" s="1">
        <f t="shared" si="1"/>
        <v>8027.5997958857424</v>
      </c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8" spans="1:10" x14ac:dyDescent="0.25">
      <c r="A28" t="s">
        <v>151</v>
      </c>
      <c r="B28" s="1">
        <v>1241.0440000000001</v>
      </c>
      <c r="C28" s="1">
        <v>1545.8528441462836</v>
      </c>
      <c r="D28" s="1">
        <v>2103.8745273781951</v>
      </c>
      <c r="E28" s="1">
        <v>2973.6520766761778</v>
      </c>
      <c r="F28" s="1">
        <v>3222.4313345445071</v>
      </c>
      <c r="G28" s="1">
        <v>2761.2622695565669</v>
      </c>
      <c r="H28" s="1">
        <v>2191.5330552261776</v>
      </c>
      <c r="I28" s="1">
        <v>1486.0255335573938</v>
      </c>
      <c r="J28" s="1">
        <v>1075.4524539240508</v>
      </c>
    </row>
    <row r="29" spans="1:10" x14ac:dyDescent="0.25">
      <c r="B29" s="1">
        <v>419.1</v>
      </c>
      <c r="C29" s="1">
        <v>533.56045642938159</v>
      </c>
      <c r="D29" s="1">
        <v>665.94179945002656</v>
      </c>
      <c r="E29" s="1">
        <v>906.33335112376813</v>
      </c>
      <c r="F29" s="1">
        <v>1281.0269893274844</v>
      </c>
      <c r="G29" s="1">
        <v>1388.1992258557113</v>
      </c>
      <c r="H29" s="1">
        <v>1189.5310549805195</v>
      </c>
      <c r="I29" s="1">
        <v>944.09598680625118</v>
      </c>
      <c r="J29" s="1">
        <v>640.16864321417313</v>
      </c>
    </row>
    <row r="30" spans="1:10" x14ac:dyDescent="0.25">
      <c r="B30" s="1">
        <v>122.428</v>
      </c>
      <c r="C30" s="1">
        <v>172.29178572668678</v>
      </c>
      <c r="D30" s="1">
        <v>229.85383881490355</v>
      </c>
      <c r="E30" s="1">
        <v>286.88272750803526</v>
      </c>
      <c r="F30" s="1">
        <v>390.44160318006305</v>
      </c>
      <c r="G30" s="1">
        <v>551.85680942866497</v>
      </c>
      <c r="H30" s="1">
        <v>598.02580430741511</v>
      </c>
      <c r="I30" s="1">
        <v>512.44104783653916</v>
      </c>
      <c r="J30" s="1">
        <v>406.70946312132207</v>
      </c>
    </row>
    <row r="31" spans="1:10" x14ac:dyDescent="0.25">
      <c r="B31" s="1">
        <v>51.308</v>
      </c>
      <c r="C31" s="1">
        <v>56.946969177031214</v>
      </c>
      <c r="D31" s="1">
        <v>74.222007775036829</v>
      </c>
      <c r="E31" s="1">
        <v>99.019308086487172</v>
      </c>
      <c r="F31" s="1">
        <v>123.58692517937624</v>
      </c>
      <c r="G31" s="1">
        <v>168.19931132932581</v>
      </c>
      <c r="H31" s="1">
        <v>237.73577032336124</v>
      </c>
      <c r="I31" s="1">
        <v>257.6250266939013</v>
      </c>
      <c r="J31" s="1">
        <v>220.75575615141099</v>
      </c>
    </row>
    <row r="32" spans="1:10" x14ac:dyDescent="0.25">
      <c r="A32" t="s">
        <v>1</v>
      </c>
      <c r="B32" s="1">
        <f t="shared" ref="B32:J32" si="2">SUM(B28:B31)</f>
        <v>1833.88</v>
      </c>
      <c r="C32" s="1">
        <f t="shared" si="2"/>
        <v>2308.6520554793833</v>
      </c>
      <c r="D32" s="1">
        <f t="shared" si="2"/>
        <v>3073.8921734181617</v>
      </c>
      <c r="E32" s="1">
        <f t="shared" si="2"/>
        <v>4265.8874633944679</v>
      </c>
      <c r="F32" s="1">
        <f t="shared" si="2"/>
        <v>5017.4868522314309</v>
      </c>
      <c r="G32" s="1">
        <f t="shared" si="2"/>
        <v>4869.5176161702684</v>
      </c>
      <c r="H32" s="1">
        <f t="shared" si="2"/>
        <v>4216.8256848374731</v>
      </c>
      <c r="I32" s="1">
        <f t="shared" si="2"/>
        <v>3200.1875948940851</v>
      </c>
      <c r="J32" s="1">
        <f t="shared" si="2"/>
        <v>2343.0863164109569</v>
      </c>
    </row>
    <row r="35" spans="1:10" s="20" customFormat="1" x14ac:dyDescent="0.25">
      <c r="B35" s="30">
        <v>2013</v>
      </c>
      <c r="C35" s="30">
        <v>2015</v>
      </c>
      <c r="D35" s="30">
        <v>2020</v>
      </c>
      <c r="E35" s="30">
        <v>2025</v>
      </c>
      <c r="F35" s="30">
        <v>2030</v>
      </c>
      <c r="G35" s="30">
        <v>2035</v>
      </c>
      <c r="H35" s="30">
        <v>2040</v>
      </c>
      <c r="I35" s="30">
        <v>2045</v>
      </c>
      <c r="J35" s="30">
        <v>2050</v>
      </c>
    </row>
    <row r="36" spans="1:10" x14ac:dyDescent="0.25">
      <c r="A36" t="s">
        <v>150</v>
      </c>
      <c r="B36" s="1">
        <v>22166.780000000002</v>
      </c>
      <c r="C36" s="1">
        <v>23340.747675329087</v>
      </c>
      <c r="D36" s="1">
        <v>24500.032450613642</v>
      </c>
      <c r="E36" s="1">
        <v>22915.880507897535</v>
      </c>
      <c r="F36" s="1">
        <v>19556.752746808714</v>
      </c>
      <c r="G36" s="1">
        <v>15593.416574929808</v>
      </c>
      <c r="H36" s="1">
        <v>12004.873514321778</v>
      </c>
      <c r="I36" s="1">
        <v>9480.5384431432431</v>
      </c>
      <c r="J36" s="1">
        <v>8027.5997958857424</v>
      </c>
    </row>
    <row r="37" spans="1:10" x14ac:dyDescent="0.25">
      <c r="A37" t="s">
        <v>151</v>
      </c>
      <c r="B37" s="1">
        <v>1833.88</v>
      </c>
      <c r="C37" s="1">
        <v>2308.6520554793833</v>
      </c>
      <c r="D37" s="1">
        <v>3073.8921734181617</v>
      </c>
      <c r="E37" s="1">
        <v>4265.8874633944679</v>
      </c>
      <c r="F37" s="1">
        <v>5017.4868522314309</v>
      </c>
      <c r="G37" s="1">
        <v>4869.5176161702684</v>
      </c>
      <c r="H37" s="1">
        <v>4216.8256848374731</v>
      </c>
      <c r="I37" s="1">
        <v>3200.1875948940851</v>
      </c>
      <c r="J37" s="1">
        <v>2343.0863164109569</v>
      </c>
    </row>
    <row r="38" spans="1:10" x14ac:dyDescent="0.25">
      <c r="A38" t="s">
        <v>1</v>
      </c>
      <c r="B38" s="1">
        <v>29361.479000000003</v>
      </c>
      <c r="C38" s="1">
        <v>29491.738843651849</v>
      </c>
      <c r="D38" s="1">
        <v>28470.942715533656</v>
      </c>
      <c r="E38" s="1">
        <v>25567.21499835702</v>
      </c>
      <c r="F38" s="1">
        <v>21418.116949501371</v>
      </c>
      <c r="G38" s="1">
        <v>17245.762382695284</v>
      </c>
      <c r="H38" s="1">
        <v>13808.038208463611</v>
      </c>
      <c r="I38" s="1">
        <v>11475.446733824414</v>
      </c>
      <c r="J38" s="1">
        <v>10131.916528859896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Estimated number former FF</vt:lpstr>
      <vt:lpstr>Estimated former FF age distrib</vt:lpstr>
      <vt:lpstr>Former FF age distrib 2</vt:lpstr>
      <vt:lpstr>Assumed annual outflow</vt:lpstr>
      <vt:lpstr>Projected former FF</vt:lpstr>
      <vt:lpstr>Projected former FF2</vt:lpstr>
      <vt:lpstr>Projected former FF3</vt:lpstr>
      <vt:lpstr>LLTI</vt:lpstr>
      <vt:lpstr>LLTI2</vt:lpstr>
      <vt:lpstr>ADL</vt:lpstr>
      <vt:lpstr>ADL2</vt:lpstr>
      <vt:lpstr>Dementia</vt:lpstr>
      <vt:lpstr>Dementia 2</vt:lpstr>
      <vt:lpstr>Alcohol</vt:lpstr>
      <vt:lpstr>Alcohol 2</vt:lpstr>
      <vt:lpstr>Former &amp; current dependants</vt:lpstr>
      <vt:lpstr>Summary</vt:lpstr>
    </vt:vector>
  </TitlesOfParts>
  <Company>IPC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Cairncross</dc:creator>
  <cp:lastModifiedBy>Maria Higham</cp:lastModifiedBy>
  <dcterms:created xsi:type="dcterms:W3CDTF">2014-03-13T15:17:49Z</dcterms:created>
  <dcterms:modified xsi:type="dcterms:W3CDTF">2015-02-12T15:45:33Z</dcterms:modified>
</cp:coreProperties>
</file>